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45_平田村○\"/>
    </mc:Choice>
  </mc:AlternateContent>
  <bookViews>
    <workbookView xWindow="348" yWindow="900" windowWidth="19416" windowHeight="100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<sst xmlns="http://schemas.openxmlformats.org/spreadsheetml/2006/main" count="1058" uniqueCount="551">
  <si>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</si>
  <si>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</si>
  <si>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</si>
  <si>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</si>
  <si>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</si>
  <si>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</si>
  <si>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</si>
  <si>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</si>
  <si>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</si>
  <si>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</si>
  <si>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</si>
  <si>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</si>
  <si>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</si>
  <si>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</si>
  <si>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</si>
  <si>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</si>
  <si>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</si>
  <si>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</si>
  <si>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</si>
  <si>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</si>
  <si>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</si>
  <si>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</si>
  <si>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</si>
  <si>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</si>
  <si>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</si>
  <si>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</si>
  <si>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</si>
  <si>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</si>
  <si>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</si>
  <si>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</si>
  <si>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</si>
  <si>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</si>
  <si>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</si>
  <si>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</si>
  <si>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</si>
  <si>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</si>
  <si>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</si>
  <si>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</si>
  <si>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</si>
  <si>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</si>
  <si>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</si>
  <si>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</si>
  <si>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</si>
  <si>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</si>
  <si>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</si>
  <si>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</si>
  <si>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</si>
  <si>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</si>
  <si>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</si>
  <si>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</si>
  <si>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</si>
  <si>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</si>
  <si>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</si>
  <si>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</si>
  <si>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</si>
  <si>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</si>
  <si>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</si>
  <si>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</si>
  <si>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</si>
  <si>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</si>
  <si>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</si>
  <si>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</si>
  <si>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</si>
  <si>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</si>
  <si>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</si>
  <si>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</si>
  <si>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</si>
  <si>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</si>
  <si>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</si>
  <si>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</si>
  <si>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</si>
  <si>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</si>
  <si>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</si>
  <si>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</si>
  <si>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</si>
  <si>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</si>
  <si>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</si>
  <si>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</si>
  <si>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</si>
  <si>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</si>
  <si>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</si>
  <si>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</si>
  <si>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</si>
  <si>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</si>
  <si>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</si>
  <si>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</si>
  <si>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</si>
  <si>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</si>
  <si>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</si>
  <si>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</si>
  <si>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</si>
  <si>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</si>
  <si>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</si>
  <si>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</si>
  <si>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平田村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</si>
  <si>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</si>
  <si>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</si>
  <si>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</si>
  <si>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</si>
  <si>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</si>
  <si>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</si>
  <si>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</si>
  <si>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</si>
  <si>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</si>
  <si>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</si>
  <si>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</si>
  <si>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</si>
  <si>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</si>
  <si>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</si>
  <si>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</si>
  <si>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</si>
  <si>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</si>
  <si>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</si>
  <si>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</si>
  <si>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</si>
  <si>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</si>
  <si>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</si>
  <si>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</si>
  <si>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</si>
  <si>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</si>
  <si>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</si>
  <si>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</si>
  <si>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</si>
  <si>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</si>
  <si>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</si>
  <si>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</si>
  <si>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</si>
  <si>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</si>
  <si>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</si>
  <si>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</si>
  <si>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</si>
  <si>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</si>
  <si>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</si>
  <si>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</si>
  <si>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</si>
  <si>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</si>
  <si>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</si>
  <si>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</si>
  <si>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</si>
  <si>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</si>
  <si>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</si>
  <si>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</si>
  <si>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</si>
  <si>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</si>
  <si>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</si>
  <si>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</si>
  <si>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</si>
  <si>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</si>
  <si>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</si>
  <si>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</si>
  <si>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</si>
  <si>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</si>
  <si>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</si>
  <si>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</si>
  <si>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</si>
  <si>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</si>
  <si>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</si>
  <si>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</si>
  <si>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</si>
  <si>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</si>
  <si>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</si>
  <si>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</si>
  <si>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</si>
  <si>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</si>
  <si>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</si>
  <si>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</si>
  <si>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</si>
  <si>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</si>
  <si>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</si>
  <si>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</si>
  <si>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</si>
  <si>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</si>
  <si>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</si>
  <si>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</si>
  <si>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</si>
  <si>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</si>
  <si>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</si>
  <si>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</si>
  <si>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</si>
  <si>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</si>
  <si>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</si>
  <si>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</si>
  <si>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</si>
  <si>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</si>
  <si>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</si>
  <si>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</si>
  <si>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</si>
  <si>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</si>
  <si>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</si>
  <si>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</si>
  <si>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</si>
  <si>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</si>
  <si>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</si>
  <si>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</si>
  <si>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</si>
  <si>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</si>
  <si>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</si>
  <si>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</si>
  <si>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</si>
  <si>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</si>
  <si>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</si>
  <si>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</si>
  <si>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</si>
  <si>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福島県平田村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</si>
  <si>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</si>
  <si>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</si>
  <si>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</si>
  <si>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</si>
  <si>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</si>
  <si>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</si>
  <si>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</si>
  <si>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</si>
  <si>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</si>
  <si>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</si>
  <si>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</si>
  <si>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</si>
  <si>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</si>
  <si>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</si>
  <si>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</si>
  <si>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</si>
  <si>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</si>
  <si>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</si>
  <si>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</si>
  <si>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</si>
  <si>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</si>
  <si>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</si>
  <si>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</si>
  <si>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</si>
  <si>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</si>
  <si>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</si>
  <si>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</si>
  <si>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</si>
  <si>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</si>
  <si>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</si>
  <si>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</si>
  <si>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</si>
  <si>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</si>
  <si>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</si>
  <si>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</si>
  <si>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</si>
  <si>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</si>
  <si>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</si>
  <si>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</si>
  <si>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</si>
  <si>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</si>
  <si>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</si>
  <si>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</si>
  <si>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</si>
  <si>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</si>
  <si>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</si>
  <si>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</si>
  <si>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</si>
  <si>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</si>
  <si>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</si>
  <si>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</si>
  <si>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</si>
  <si>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</si>
  <si>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</si>
  <si>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</si>
  <si>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</si>
  <si>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</si>
  <si>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</si>
  <si>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</si>
  <si>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</si>
  <si>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</si>
  <si>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</si>
  <si>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</si>
  <si>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</si>
  <si>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</si>
  <si>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</si>
  <si>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</si>
  <si>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</si>
  <si>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</si>
  <si>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</si>
  <si>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</si>
  <si>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</si>
  <si>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</si>
  <si>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</si>
  <si>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</si>
  <si>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</si>
  <si>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</si>
  <si>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</si>
  <si>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</si>
  <si>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</si>
  <si>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</si>
  <si>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</si>
  <si>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</si>
  <si>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</si>
  <si>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</si>
  <si>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</si>
  <si>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</si>
  <si>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</si>
  <si>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</si>
  <si>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</si>
  <si>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</si>
  <si>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</si>
  <si>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</si>
  <si>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</si>
  <si>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</si>
  <si>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</si>
  <si>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</si>
  <si>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</si>
  <si>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</si>
  <si>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</si>
  <si>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</si>
  <si>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</si>
  <si>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</si>
  <si>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</si>
  <si>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</si>
  <si>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</si>
  <si>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</si>
  <si>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</si>
  <si>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</si>
  <si>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</si>
  <si>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</si>
  <si>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</si>
  <si>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</si>
  <si>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</si>
  <si>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</si>
  <si>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</si>
  <si>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</si>
  <si>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</si>
  <si>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</si>
  <si>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</si>
  <si>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</si>
  <si>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</si>
  <si>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</si>
  <si>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</si>
  <si>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</si>
  <si>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</si>
  <si>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</si>
  <si>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</si>
  <si>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</si>
  <si>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</si>
  <si>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</si>
  <si>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</si>
  <si>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</si>
  <si>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</si>
  <si>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</si>
  <si>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</si>
  <si>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</si>
  <si>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</si>
  <si>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</si>
  <si>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</si>
  <si>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</si>
  <si>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</si>
  <si>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</si>
  <si>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</si>
  <si>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</si>
  <si>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</si>
  <si>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</si>
  <si>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</si>
  <si>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</si>
  <si>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</si>
  <si>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福島県平田村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</si>
  <si>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</si>
  <si>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</si>
  <si>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</si>
  <si>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</si>
  <si>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</si>
  <si>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</si>
  <si>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</si>
  <si>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</si>
  <si>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</si>
  <si>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</si>
  <si>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</si>
  <si>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</si>
  <si>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</si>
  <si>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</si>
  <si>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</si>
  <si>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</si>
  <si>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</si>
  <si>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</si>
  <si>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</si>
  <si>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</si>
  <si>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</si>
  <si>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</si>
  <si>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</si>
  <si>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</si>
  <si>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</si>
  <si>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</si>
  <si>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</si>
  <si>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</si>
  <si>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</si>
  <si>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</si>
  <si>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</si>
  <si>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</si>
  <si>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</si>
  <si>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</si>
  <si>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</si>
  <si>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</si>
  <si>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簡易水道事業</t>
    <phoneticPr fontId="5"/>
  </si>
  <si>
    <t>法適用企業</t>
    <phoneticPr fontId="5"/>
  </si>
  <si>
    <t>下水道事業（農業集落排水事業）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</si>
  <si>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</si>
  <si>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</si>
  <si>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</si>
  <si>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</si>
  <si>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</si>
  <si>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</si>
  <si>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</si>
  <si>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</si>
  <si>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</si>
  <si>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</si>
  <si>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</si>
  <si>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</si>
  <si>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</si>
  <si>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</si>
  <si>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</si>
  <si>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</si>
  <si>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</si>
  <si>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</si>
  <si>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</si>
  <si>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</si>
  <si>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</si>
  <si>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</si>
  <si>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</si>
  <si>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</si>
  <si>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</si>
  <si>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</si>
  <si>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</si>
  <si>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</si>
  <si>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</si>
  <si>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</si>
  <si>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</si>
  <si>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</si>
  <si>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</si>
  <si>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</si>
  <si>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</si>
  <si>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</si>
  <si>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</si>
  <si>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</si>
  <si>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</si>
  <si>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</si>
  <si>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</si>
  <si>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</si>
  <si>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</si>
  <si>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</si>
  <si>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</si>
  <si>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</si>
  <si>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</si>
  <si>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</si>
  <si>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</si>
  <si>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</si>
  <si>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</si>
  <si>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平田村農業集落排水事業会計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</si>
  <si>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</si>
  <si>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</si>
  <si>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平田村簡易水道事業会計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</si>
  <si>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</si>
  <si>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</si>
  <si>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</si>
  <si>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</si>
  <si>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</si>
  <si>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</si>
  <si>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</si>
  <si>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</si>
  <si>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</si>
  <si>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</si>
  <si>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</si>
  <si>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</si>
  <si>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</si>
  <si>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</si>
  <si>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</si>
  <si>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</si>
  <si>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</si>
  <si>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</si>
  <si>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</si>
  <si>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</si>
  <si>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</si>
  <si>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</si>
  <si>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</si>
  <si>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</si>
  <si>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</si>
  <si>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</si>
  <si>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</si>
  <si>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</si>
  <si>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</si>
  <si>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</si>
  <si>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</si>
  <si>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</si>
  <si>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</si>
  <si>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</si>
  <si>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</si>
  <si>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</si>
  <si>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</si>
  <si>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</si>
  <si>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</si>
  <si>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</si>
  <si>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</si>
  <si>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</si>
  <si>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</si>
  <si>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</si>
  <si>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</si>
  <si>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</si>
  <si>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</si>
  <si>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</si>
  <si>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</si>
  <si>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</si>
  <si>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</si>
  <si>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</si>
  <si>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</si>
  <si>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</si>
  <si>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</si>
  <si>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</si>
  <si>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</si>
  <si>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</si>
  <si>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</si>
  <si>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</si>
  <si>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</si>
  <si>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</si>
  <si>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</si>
  <si>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</si>
  <si>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</si>
  <si>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</si>
  <si>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</si>
  <si>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</si>
  <si>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</si>
  <si>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</si>
  <si>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</si>
  <si>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</si>
  <si>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</si>
  <si>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</si>
  <si>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</si>
  <si>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</si>
  <si>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</si>
  <si>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</si>
  <si>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</si>
  <si>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</si>
  <si>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</si>
  <si>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</si>
  <si>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1.97</t>
  </si>
  <si>
    <t>一般会計</t>
  </si>
  <si>
    <t>国民健康保険特別会計</t>
  </si>
  <si>
    <t>介護保険事業特別会計</t>
  </si>
  <si>
    <t>簡易水道事業</t>
  </si>
  <si>
    <t>下水道事業（農業集落排水事業）</t>
  </si>
  <si>
    <t>後期高齢者医療特別会計</t>
  </si>
  <si>
    <t>その他会計（赤字）</t>
  </si>
  <si>
    <t>その他会計（黒字）</t>
  </si>
  <si>
    <t>R01</t>
    <phoneticPr fontId="5"/>
  </si>
  <si>
    <t>R02</t>
    <phoneticPr fontId="5"/>
  </si>
  <si>
    <t>R03</t>
    <phoneticPr fontId="5"/>
  </si>
  <si>
    <t>R04</t>
    <phoneticPr fontId="5"/>
  </si>
  <si>
    <t>R05</t>
    <phoneticPr fontId="5"/>
  </si>
  <si>
    <t>公共施設等総合管理基金</t>
    <rPh sb="0" eb="4">
      <t>コウキョウシセツ</t>
    </rPh>
    <rPh sb="4" eb="5">
      <t>トウ</t>
    </rPh>
    <rPh sb="5" eb="11">
      <t>ソウゴウカンリキキン</t>
    </rPh>
    <phoneticPr fontId="5"/>
  </si>
  <si>
    <t>森林環境譲与税基金</t>
    <rPh sb="0" eb="9">
      <t>シンリンカンキョウジョウヨゼイキキン</t>
    </rPh>
    <phoneticPr fontId="2"/>
  </si>
  <si>
    <t>学校教育施設整備基金</t>
    <rPh sb="0" eb="2">
      <t>ガッコウ</t>
    </rPh>
    <rPh sb="2" eb="6">
      <t>キョウイクシセツ</t>
    </rPh>
    <rPh sb="6" eb="10">
      <t>セイビキキン</t>
    </rPh>
    <phoneticPr fontId="2"/>
  </si>
  <si>
    <t>肝炎撲滅臨時特例基金</t>
    <rPh sb="0" eb="4">
      <t>カンエンボクメツ</t>
    </rPh>
    <rPh sb="4" eb="10">
      <t>リンジトクレイキキン</t>
    </rPh>
    <phoneticPr fontId="2"/>
  </si>
  <si>
    <t>集落営農推進基金</t>
    <rPh sb="0" eb="8">
      <t>シュウラクエイノウスイシンキキン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</si>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</sst>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8BC8-4714-8B36-471D535EE2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151292</c:v>
                </c:pt>
                <c:pt idx="1">
                  <c:v>151557</c:v>
                </c:pt>
                <c:pt idx="2">
                  <c:v>159174</c:v>
                </c:pt>
                <c:pt idx="3">
                  <c:v>195483</c:v>
                </c:pt>
                <c:pt idx="4">
                  <c:v>74007</c:v>
                </c:pt>
              </c:numCache>
            </c:numRef>
          </c:val>
          <c:smooth val="0"/>
          <c:extLst>
            <c:ext xmlns:c16="http://schemas.microsoft.com/office/drawing/2014/chart" uri="{C3380CC4-5D6E-409C-BE32-E72D297353CC}">
              <c16:uniqueId val="{00000001-8BC8-4714-8B36-471D535EE2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8.25</c:v>
                </c:pt>
                <c:pt idx="1">
                  <c:v>11.03</c:v>
                </c:pt>
                <c:pt idx="2">
                  <c:v>11.57</c:v>
                </c:pt>
                <c:pt idx="3">
                  <c:v>9.25</c:v>
                </c:pt>
                <c:pt idx="4">
                  <c:v>9.1300000000000008</c:v>
                </c:pt>
              </c:numCache>
            </c:numRef>
          </c:val>
          <c:extLst>
            <c:ext xmlns:c16="http://schemas.microsoft.com/office/drawing/2014/chart" uri="{C3380CC4-5D6E-409C-BE32-E72D297353CC}">
              <c16:uniqueId val="{00000000-570F-43C4-AA23-90984CAC2D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16.559999999999999</c:v>
                </c:pt>
                <c:pt idx="1">
                  <c:v>19.600000000000001</c:v>
                </c:pt>
                <c:pt idx="2">
                  <c:v>27.66</c:v>
                </c:pt>
                <c:pt idx="3">
                  <c:v>35.54</c:v>
                </c:pt>
                <c:pt idx="4">
                  <c:v>39.72</c:v>
                </c:pt>
              </c:numCache>
            </c:numRef>
          </c:val>
          <c:extLst>
            <c:ext xmlns:c16="http://schemas.microsoft.com/office/drawing/2014/chart" uri="{C3380CC4-5D6E-409C-BE32-E72D297353CC}">
              <c16:uniqueId val="{00000001-570F-43C4-AA23-90984CAC2D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-1.97</c:v>
                </c:pt>
                <c:pt idx="1">
                  <c:v>7.93</c:v>
                </c:pt>
                <c:pt idx="2">
                  <c:v>11.59</c:v>
                </c:pt>
                <c:pt idx="3">
                  <c:v>4.4400000000000004</c:v>
                </c:pt>
                <c:pt idx="4">
                  <c:v>4.57</c:v>
                </c:pt>
              </c:numCache>
            </c:numRef>
          </c:val>
          <c:smooth val="0"/>
          <c:extLst>
            <c:ext xmlns:c16="http://schemas.microsoft.com/office/drawing/2014/chart" uri="{C3380CC4-5D6E-409C-BE32-E72D297353CC}">
              <c16:uniqueId val="{00000002-570F-43C4-AA23-90984CAC2D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0.16</c:v>
                </c:pt>
                <c:pt idx="2">
                  <c:v>#N/A</c:v>
                </c:pt>
                <c:pt idx="3">
                  <c:v>0.12</c:v>
                </c:pt>
                <c:pt idx="4">
                  <c:v>#N/A</c:v>
                </c:pt>
                <c:pt idx="5">
                  <c:v>0.16</c:v>
                </c:pt>
                <c:pt idx="6">
                  <c:v>#N/A</c:v>
                </c:pt>
                <c:pt idx="7">
                  <c:v>0.6</c:v>
                </c:pt>
                <c:pt idx="8">
                  <c:v>0</c:v>
                </c:pt>
                <c:pt idx="9">
                  <c:v>0</c:v>
                </c:pt>
              </c:numCache>
            </c:numRef>
          </c:val>
          <c:extLst>
            <c:ext xmlns:c16="http://schemas.microsoft.com/office/drawing/2014/chart" uri="{C3380CC4-5D6E-409C-BE32-E72D297353CC}">
              <c16:uniqueId val="{00000000-7E4D-46C5-8CFC-748768B307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4D-46C5-8CFC-748768B307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E4D-46C5-8CFC-748768B3075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E4D-46C5-8CFC-748768B3075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0.08</c:v>
                </c:pt>
                <c:pt idx="8">
                  <c:v>#N/A</c:v>
                </c:pt>
                <c:pt idx="9">
                  <c:v>0.03</c:v>
                </c:pt>
              </c:numCache>
            </c:numRef>
          </c:val>
          <c:extLst>
            <c:ext xmlns:c16="http://schemas.microsoft.com/office/drawing/2014/chart" uri="{C3380CC4-5D6E-409C-BE32-E72D297353CC}">
              <c16:uniqueId val="{00000004-7E4D-46C5-8CFC-748768B3075E}"/>
            </c:ext>
          </c:extLst>
        </c:ser>
        <c:ser>
          <c:idx val="5"/>
          <c:order val="5"/>
          <c:tx>
            <c:strRef>
              <c:f>データシート!$A$32</c:f>
              <c:strCache>
                <c:ptCount val="1"/>
                <c:pt idx="0">
                  <c:v>下水道事業（農業集落排水事業）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0.41</c:v>
                </c:pt>
              </c:numCache>
            </c:numRef>
          </c:val>
          <c:extLst>
            <c:ext xmlns:c16="http://schemas.microsoft.com/office/drawing/2014/chart" uri="{C3380CC4-5D6E-409C-BE32-E72D297353CC}">
              <c16:uniqueId val="{00000005-7E4D-46C5-8CFC-748768B3075E}"/>
            </c:ext>
          </c:extLst>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0.63</c:v>
                </c:pt>
              </c:numCache>
            </c:numRef>
          </c:val>
          <c:extLst>
            <c:ext xmlns:c16="http://schemas.microsoft.com/office/drawing/2014/chart" uri="{C3380CC4-5D6E-409C-BE32-E72D297353CC}">
              <c16:uniqueId val="{00000006-7E4D-46C5-8CFC-748768B3075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0.76</c:v>
                </c:pt>
                <c:pt idx="2">
                  <c:v>#N/A</c:v>
                </c:pt>
                <c:pt idx="3">
                  <c:v>0.97</c:v>
                </c:pt>
                <c:pt idx="4">
                  <c:v>#N/A</c:v>
                </c:pt>
                <c:pt idx="5">
                  <c:v>0.9</c:v>
                </c:pt>
                <c:pt idx="6">
                  <c:v>#N/A</c:v>
                </c:pt>
                <c:pt idx="7">
                  <c:v>0.84</c:v>
                </c:pt>
                <c:pt idx="8">
                  <c:v>#N/A</c:v>
                </c:pt>
                <c:pt idx="9">
                  <c:v>0.74</c:v>
                </c:pt>
              </c:numCache>
            </c:numRef>
          </c:val>
          <c:extLst>
            <c:ext xmlns:c16="http://schemas.microsoft.com/office/drawing/2014/chart" uri="{C3380CC4-5D6E-409C-BE32-E72D297353CC}">
              <c16:uniqueId val="{00000007-7E4D-46C5-8CFC-748768B3075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1.48</c:v>
                </c:pt>
                <c:pt idx="2">
                  <c:v>#N/A</c:v>
                </c:pt>
                <c:pt idx="3">
                  <c:v>1.1499999999999999</c:v>
                </c:pt>
                <c:pt idx="4">
                  <c:v>#N/A</c:v>
                </c:pt>
                <c:pt idx="5">
                  <c:v>1.05</c:v>
                </c:pt>
                <c:pt idx="6">
                  <c:v>#N/A</c:v>
                </c:pt>
                <c:pt idx="7">
                  <c:v>0.57999999999999996</c:v>
                </c:pt>
                <c:pt idx="8">
                  <c:v>#N/A</c:v>
                </c:pt>
                <c:pt idx="9">
                  <c:v>0.74</c:v>
                </c:pt>
              </c:numCache>
            </c:numRef>
          </c:val>
          <c:extLst>
            <c:ext xmlns:c16="http://schemas.microsoft.com/office/drawing/2014/chart" uri="{C3380CC4-5D6E-409C-BE32-E72D297353CC}">
              <c16:uniqueId val="{00000008-7E4D-46C5-8CFC-748768B307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8.25</c:v>
                </c:pt>
                <c:pt idx="2">
                  <c:v>#N/A</c:v>
                </c:pt>
                <c:pt idx="3">
                  <c:v>11.02</c:v>
                </c:pt>
                <c:pt idx="4">
                  <c:v>#N/A</c:v>
                </c:pt>
                <c:pt idx="5">
                  <c:v>14.19</c:v>
                </c:pt>
                <c:pt idx="6">
                  <c:v>#N/A</c:v>
                </c:pt>
                <c:pt idx="7">
                  <c:v>9.25</c:v>
                </c:pt>
                <c:pt idx="8">
                  <c:v>#N/A</c:v>
                </c:pt>
                <c:pt idx="9">
                  <c:v>9.1300000000000008</c:v>
                </c:pt>
              </c:numCache>
            </c:numRef>
          </c:val>
          <c:extLst>
            <c:ext xmlns:c16="http://schemas.microsoft.com/office/drawing/2014/chart" uri="{C3380CC4-5D6E-409C-BE32-E72D297353CC}">
              <c16:uniqueId val="{00000009-7E4D-46C5-8CFC-748768B307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412</c:v>
                </c:pt>
                <c:pt idx="5">
                  <c:v>516</c:v>
                </c:pt>
                <c:pt idx="8">
                  <c:v>579</c:v>
                </c:pt>
                <c:pt idx="11">
                  <c:v>579</c:v>
                </c:pt>
                <c:pt idx="14">
                  <c:v>596</c:v>
                </c:pt>
              </c:numCache>
            </c:numRef>
          </c:val>
          <c:extLst>
            <c:ext xmlns:c16="http://schemas.microsoft.com/office/drawing/2014/chart" uri="{C3380CC4-5D6E-409C-BE32-E72D297353CC}">
              <c16:uniqueId val="{00000000-A4EE-4755-95A6-FCF6F26461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EE-4755-95A6-FCF6F26461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c:v>
                </c:pt>
                <c:pt idx="3">
                  <c:v>7</c:v>
                </c:pt>
                <c:pt idx="6">
                  <c:v>4</c:v>
                </c:pt>
                <c:pt idx="9">
                  <c:v>4</c:v>
                </c:pt>
                <c:pt idx="12">
                  <c:v>4</c:v>
                </c:pt>
              </c:numCache>
            </c:numRef>
          </c:val>
          <c:extLst>
            <c:ext xmlns:c16="http://schemas.microsoft.com/office/drawing/2014/chart" uri="{C3380CC4-5D6E-409C-BE32-E72D297353CC}">
              <c16:uniqueId val="{00000002-A4EE-4755-95A6-FCF6F26461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6</c:v>
                </c:pt>
                <c:pt idx="9">
                  <c:v>12</c:v>
                </c:pt>
                <c:pt idx="12">
                  <c:v>12</c:v>
                </c:pt>
              </c:numCache>
            </c:numRef>
          </c:val>
          <c:extLst>
            <c:ext xmlns:c16="http://schemas.microsoft.com/office/drawing/2014/chart" uri="{C3380CC4-5D6E-409C-BE32-E72D297353CC}">
              <c16:uniqueId val="{00000003-A4EE-4755-95A6-FCF6F26461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127</c:v>
                </c:pt>
                <c:pt idx="3">
                  <c:v>127</c:v>
                </c:pt>
                <c:pt idx="6">
                  <c:v>132</c:v>
                </c:pt>
                <c:pt idx="9">
                  <c:v>139</c:v>
                </c:pt>
                <c:pt idx="12">
                  <c:v>135</c:v>
                </c:pt>
              </c:numCache>
            </c:numRef>
          </c:val>
          <c:extLst>
            <c:ext xmlns:c16="http://schemas.microsoft.com/office/drawing/2014/chart" uri="{C3380CC4-5D6E-409C-BE32-E72D297353CC}">
              <c16:uniqueId val="{00000004-A4EE-4755-95A6-FCF6F26461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EE-4755-95A6-FCF6F26461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EE-4755-95A6-FCF6F26461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551</c:v>
                </c:pt>
                <c:pt idx="3">
                  <c:v>689</c:v>
                </c:pt>
                <c:pt idx="6">
                  <c:v>784</c:v>
                </c:pt>
                <c:pt idx="9">
                  <c:v>787</c:v>
                </c:pt>
                <c:pt idx="12">
                  <c:v>808</c:v>
                </c:pt>
              </c:numCache>
            </c:numRef>
          </c:val>
          <c:extLst>
            <c:ext xmlns:c16="http://schemas.microsoft.com/office/drawing/2014/chart" uri="{C3380CC4-5D6E-409C-BE32-E72D297353CC}">
              <c16:uniqueId val="{00000007-A4EE-4755-95A6-FCF6F26461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277</c:v>
                </c:pt>
                <c:pt idx="2">
                  <c:v>#N/A</c:v>
                </c:pt>
                <c:pt idx="3">
                  <c:v>#N/A</c:v>
                </c:pt>
                <c:pt idx="4">
                  <c:v>309</c:v>
                </c:pt>
                <c:pt idx="5">
                  <c:v>#N/A</c:v>
                </c:pt>
                <c:pt idx="6">
                  <c:v>#N/A</c:v>
                </c:pt>
                <c:pt idx="7">
                  <c:v>347</c:v>
                </c:pt>
                <c:pt idx="8">
                  <c:v>#N/A</c:v>
                </c:pt>
                <c:pt idx="9">
                  <c:v>#N/A</c:v>
                </c:pt>
                <c:pt idx="10">
                  <c:v>363</c:v>
                </c:pt>
                <c:pt idx="11">
                  <c:v>#N/A</c:v>
                </c:pt>
                <c:pt idx="12">
                  <c:v>#N/A</c:v>
                </c:pt>
                <c:pt idx="13">
                  <c:v>363</c:v>
                </c:pt>
                <c:pt idx="14">
                  <c:v>#N/A</c:v>
                </c:pt>
              </c:numCache>
            </c:numRef>
          </c:val>
          <c:smooth val="0"/>
          <c:extLst>
            <c:ext xmlns:c16="http://schemas.microsoft.com/office/drawing/2014/chart" uri="{C3380CC4-5D6E-409C-BE32-E72D297353CC}">
              <c16:uniqueId val="{00000008-A4EE-4755-95A6-FCF6F26461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5902</c:v>
                </c:pt>
                <c:pt idx="5">
                  <c:v>5995</c:v>
                </c:pt>
                <c:pt idx="8">
                  <c:v>5913</c:v>
                </c:pt>
                <c:pt idx="11">
                  <c:v>5564</c:v>
                </c:pt>
                <c:pt idx="14">
                  <c:v>5127</c:v>
                </c:pt>
              </c:numCache>
            </c:numRef>
          </c:val>
          <c:extLst>
            <c:ext xmlns:c16="http://schemas.microsoft.com/office/drawing/2014/chart" uri="{C3380CC4-5D6E-409C-BE32-E72D297353CC}">
              <c16:uniqueId val="{00000000-0C6A-4D2F-8068-2E4B30CC9E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63</c:v>
                </c:pt>
                <c:pt idx="5">
                  <c:v>53</c:v>
                </c:pt>
                <c:pt idx="8">
                  <c:v>58</c:v>
                </c:pt>
                <c:pt idx="11">
                  <c:v>52</c:v>
                </c:pt>
                <c:pt idx="14">
                  <c:v>51</c:v>
                </c:pt>
              </c:numCache>
            </c:numRef>
          </c:val>
          <c:extLst>
            <c:ext xmlns:c16="http://schemas.microsoft.com/office/drawing/2014/chart" uri="{C3380CC4-5D6E-409C-BE32-E72D297353CC}">
              <c16:uniqueId val="{00000001-0C6A-4D2F-8068-2E4B30CC9E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1297</c:v>
                </c:pt>
                <c:pt idx="5">
                  <c:v>1438</c:v>
                </c:pt>
                <c:pt idx="8">
                  <c:v>1863</c:v>
                </c:pt>
                <c:pt idx="11">
                  <c:v>2163</c:v>
                </c:pt>
                <c:pt idx="14">
                  <c:v>2437</c:v>
                </c:pt>
              </c:numCache>
            </c:numRef>
          </c:val>
          <c:extLst>
            <c:ext xmlns:c16="http://schemas.microsoft.com/office/drawing/2014/chart" uri="{C3380CC4-5D6E-409C-BE32-E72D297353CC}">
              <c16:uniqueId val="{00000002-0C6A-4D2F-8068-2E4B30CC9E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6A-4D2F-8068-2E4B30CC9E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6A-4D2F-8068-2E4B30CC9E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6A-4D2F-8068-2E4B30CC9E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478</c:v>
                </c:pt>
                <c:pt idx="3">
                  <c:v>449</c:v>
                </c:pt>
                <c:pt idx="6">
                  <c:v>438</c:v>
                </c:pt>
                <c:pt idx="9">
                  <c:v>414</c:v>
                </c:pt>
                <c:pt idx="12">
                  <c:v>408</c:v>
                </c:pt>
              </c:numCache>
            </c:numRef>
          </c:val>
          <c:extLst>
            <c:ext xmlns:c16="http://schemas.microsoft.com/office/drawing/2014/chart" uri="{C3380CC4-5D6E-409C-BE32-E72D297353CC}">
              <c16:uniqueId val="{00000006-0C6A-4D2F-8068-2E4B30CC9E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141</c:v>
                </c:pt>
                <c:pt idx="3">
                  <c:v>219</c:v>
                </c:pt>
                <c:pt idx="6">
                  <c:v>220</c:v>
                </c:pt>
                <c:pt idx="9">
                  <c:v>227</c:v>
                </c:pt>
                <c:pt idx="12">
                  <c:v>225</c:v>
                </c:pt>
              </c:numCache>
            </c:numRef>
          </c:val>
          <c:extLst>
            <c:ext xmlns:c16="http://schemas.microsoft.com/office/drawing/2014/chart" uri="{C3380CC4-5D6E-409C-BE32-E72D297353CC}">
              <c16:uniqueId val="{00000007-0C6A-4D2F-8068-2E4B30CC9E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1296</c:v>
                </c:pt>
                <c:pt idx="3">
                  <c:v>1145</c:v>
                </c:pt>
                <c:pt idx="6">
                  <c:v>1032</c:v>
                </c:pt>
                <c:pt idx="9">
                  <c:v>951</c:v>
                </c:pt>
                <c:pt idx="12">
                  <c:v>836</c:v>
                </c:pt>
              </c:numCache>
            </c:numRef>
          </c:val>
          <c:extLst>
            <c:ext xmlns:c16="http://schemas.microsoft.com/office/drawing/2014/chart" uri="{C3380CC4-5D6E-409C-BE32-E72D297353CC}">
              <c16:uniqueId val="{00000008-0C6A-4D2F-8068-2E4B30CC9E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20</c:v>
                </c:pt>
                <c:pt idx="3">
                  <c:v>13</c:v>
                </c:pt>
                <c:pt idx="6">
                  <c:v>9</c:v>
                </c:pt>
                <c:pt idx="9">
                  <c:v>4</c:v>
                </c:pt>
                <c:pt idx="12">
                  <c:v>4</c:v>
                </c:pt>
              </c:numCache>
            </c:numRef>
          </c:val>
          <c:extLst>
            <c:ext xmlns:c16="http://schemas.microsoft.com/office/drawing/2014/chart" uri="{C3380CC4-5D6E-409C-BE32-E72D297353CC}">
              <c16:uniqueId val="{00000009-0C6A-4D2F-8068-2E4B30CC9E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7589</c:v>
                </c:pt>
                <c:pt idx="3">
                  <c:v>7539</c:v>
                </c:pt>
                <c:pt idx="6">
                  <c:v>7234</c:v>
                </c:pt>
                <c:pt idx="9">
                  <c:v>7127</c:v>
                </c:pt>
                <c:pt idx="12">
                  <c:v>6542</c:v>
                </c:pt>
              </c:numCache>
            </c:numRef>
          </c:val>
          <c:extLst>
            <c:ext xmlns:c16="http://schemas.microsoft.com/office/drawing/2014/chart" uri="{C3380CC4-5D6E-409C-BE32-E72D297353CC}">
              <c16:uniqueId val="{0000000A-0C6A-4D2F-8068-2E4B30CC9E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2263</c:v>
                </c:pt>
                <c:pt idx="2">
                  <c:v>#N/A</c:v>
                </c:pt>
                <c:pt idx="3">
                  <c:v>#N/A</c:v>
                </c:pt>
                <c:pt idx="4">
                  <c:v>1880</c:v>
                </c:pt>
                <c:pt idx="5">
                  <c:v>#N/A</c:v>
                </c:pt>
                <c:pt idx="6">
                  <c:v>#N/A</c:v>
                </c:pt>
                <c:pt idx="7">
                  <c:v>1098</c:v>
                </c:pt>
                <c:pt idx="8">
                  <c:v>#N/A</c:v>
                </c:pt>
                <c:pt idx="9">
                  <c:v>#N/A</c:v>
                </c:pt>
                <c:pt idx="10">
                  <c:v>944</c:v>
                </c:pt>
                <c:pt idx="11">
                  <c:v>#N/A</c:v>
                </c:pt>
                <c:pt idx="12">
                  <c:v>#N/A</c:v>
                </c:pt>
                <c:pt idx="13">
                  <c:v>399</c:v>
                </c:pt>
                <c:pt idx="14">
                  <c:v>#N/A</c:v>
                </c:pt>
              </c:numCache>
            </c:numRef>
          </c:val>
          <c:smooth val="0"/>
          <c:extLst>
            <c:ext xmlns:c16="http://schemas.microsoft.com/office/drawing/2014/chart" uri="{C3380CC4-5D6E-409C-BE32-E72D297353CC}">
              <c16:uniqueId val="{0000000B-0C6A-4D2F-8068-2E4B30CC9E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883</c:v>
                </c:pt>
                <c:pt idx="1">
                  <c:v>1103</c:v>
                </c:pt>
                <c:pt idx="2">
                  <c:v>1247</c:v>
                </c:pt>
              </c:numCache>
            </c:numRef>
          </c:val>
          <c:extLst>
            <c:ext xmlns:c16="http://schemas.microsoft.com/office/drawing/2014/chart" uri="{C3380CC4-5D6E-409C-BE32-E72D297353CC}">
              <c16:uniqueId val="{00000000-3D5F-4923-A5C2-5195329443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530</c:v>
                </c:pt>
                <c:pt idx="1">
                  <c:v>530</c:v>
                </c:pt>
                <c:pt idx="2">
                  <c:v>530</c:v>
                </c:pt>
              </c:numCache>
            </c:numRef>
          </c:val>
          <c:extLst>
            <c:ext xmlns:c16="http://schemas.microsoft.com/office/drawing/2014/chart" uri="{C3380CC4-5D6E-409C-BE32-E72D297353CC}">
              <c16:uniqueId val="{00000001-3D5F-4923-A5C2-5195329443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288</c:v>
                </c:pt>
                <c:pt idx="1">
                  <c:v>364</c:v>
                </c:pt>
                <c:pt idx="2">
                  <c:v>476</c:v>
                </c:pt>
              </c:numCache>
            </c:numRef>
          </c:val>
          <c:extLst>
            <c:ext xmlns:c16="http://schemas.microsoft.com/office/drawing/2014/chart" uri="{C3380CC4-5D6E-409C-BE32-E72D297353CC}">
              <c16:uniqueId val="{00000002-3D5F-4923-A5C2-5195329443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5,512
5,394
93.42
4,657,632
4,370,959
286,673
3,139,552
6,542,403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令和５年度財政力指数は</a:t>
          </a:r>
          <a:r>
            <a:rPr kumimoji="1" lang="en-US" altLang="ja-JP" sz="1100">
              <a:latin typeface="ＭＳ Ｐゴシック" panose="020B0600070205080204" pitchFamily="50" charset="-128"/>
              <a:ea typeface="ＭＳ Ｐゴシック" panose="020B0600070205080204" pitchFamily="50" charset="-128"/>
            </a:rPr>
            <a:t>0.24</a:t>
          </a:r>
          <a:r>
            <a:rPr kumimoji="1" lang="ja-JP" altLang="en-US" sz="1100">
              <a:latin typeface="ＭＳ Ｐゴシック" panose="020B0600070205080204" pitchFamily="50" charset="-128"/>
              <a:ea typeface="ＭＳ Ｐゴシック" panose="020B0600070205080204" pitchFamily="50" charset="-128"/>
            </a:rPr>
            <a:t>で昨年と同じ値となったが、類似団体と比較すると</a:t>
          </a:r>
          <a:r>
            <a:rPr kumimoji="1" lang="en-US" altLang="ja-JP" sz="1100">
              <a:latin typeface="ＭＳ Ｐゴシック" panose="020B0600070205080204" pitchFamily="50" charset="-128"/>
              <a:ea typeface="ＭＳ Ｐゴシック" panose="020B0600070205080204" pitchFamily="50" charset="-128"/>
            </a:rPr>
            <a:t>0.11</a:t>
          </a:r>
          <a:r>
            <a:rPr kumimoji="1" lang="ja-JP" altLang="en-US" sz="1100">
              <a:latin typeface="ＭＳ Ｐゴシック" panose="020B0600070205080204" pitchFamily="50" charset="-128"/>
              <a:ea typeface="ＭＳ Ｐゴシック" panose="020B0600070205080204" pitchFamily="50" charset="-128"/>
            </a:rPr>
            <a:t>ポイント低くなっている。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引き続き緊急に必要な事業を峻別し、投資的経費を抑制する等歳出の削減を実施するとともに、地方税をはじめとする自主財源の確保や事務事業効率的執行により健全な財政運営に努めていく。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480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ポイント増加し、類似団体と比べて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ポイント上回った。これは物件費や扶助費、繰出金の減少が影響している。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社会保障費が増加要因を含んでいる中でも、財政の硬直化が進まぬよう経常経費の抑制に努め、現在の水準を維持する。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今後も事務事業の見直しをさらに進めるとともに、優先度の低い事務事業についても計画的に廃止・縮小を進め、経常経費の削減を図る。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69109</xdr:rowOff>
    </xdr:from>
    <xdr:to>
      <xdr:col>23</xdr:col>
      <xdr:colOff>133350</xdr:colOff>
      <xdr:row>61</xdr:row>
      <xdr:rowOff>117369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27559"/>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150071</xdr:rowOff>
    </xdr:from>
    <xdr:to>
      <xdr:col>19</xdr:col>
      <xdr:colOff>133350</xdr:colOff>
      <xdr:row>61</xdr:row>
      <xdr:rowOff>69109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37071"/>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150071</xdr:rowOff>
    </xdr:from>
    <xdr:to>
      <xdr:col>15</xdr:col>
      <xdr:colOff>82550</xdr:colOff>
      <xdr:row>61</xdr:row>
      <xdr:rowOff>16828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37071"/>
          <a:ext cx="889000" cy="3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16828</xdr:rowOff>
    </xdr:from>
    <xdr:to>
      <xdr:col>11</xdr:col>
      <xdr:colOff>31750</xdr:colOff>
      <xdr:row>61</xdr:row>
      <xdr:rowOff>83185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47527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66569</xdr:rowOff>
    </xdr:from>
    <xdr:to>
      <xdr:col>23</xdr:col>
      <xdr:colOff>184150</xdr:colOff>
      <xdr:row>61</xdr:row>
      <xdr:rowOff>168169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38646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9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18309</xdr:rowOff>
    </xdr:from>
    <xdr:to>
      <xdr:col>19</xdr:col>
      <xdr:colOff>184150</xdr:colOff>
      <xdr:row>61</xdr:row>
      <xdr:rowOff>119909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104686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63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99271</xdr:rowOff>
    </xdr:from>
    <xdr:to>
      <xdr:col>15</xdr:col>
      <xdr:colOff>133350</xdr:colOff>
      <xdr:row>61</xdr:row>
      <xdr:rowOff>29421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39598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137478</xdr:rowOff>
    </xdr:from>
    <xdr:to>
      <xdr:col>11</xdr:col>
      <xdr:colOff>82550</xdr:colOff>
      <xdr:row>61</xdr:row>
      <xdr:rowOff>67628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77805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144162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時勢における物価高騰の影響により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人件費・物件費は一人当たり前年度比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3,383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したが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、類似団体の平均を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57,444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円下回っている。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108105</xdr:rowOff>
    </xdr:from>
    <xdr:to>
      <xdr:col>23</xdr:col>
      <xdr:colOff>133350</xdr:colOff>
      <xdr:row>81</xdr:row>
      <xdr:rowOff>110826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95555"/>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95604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8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108105</xdr:rowOff>
    </xdr:from>
    <xdr:to>
      <xdr:col>19</xdr:col>
      <xdr:colOff>133350</xdr:colOff>
      <xdr:row>81</xdr:row>
      <xdr:rowOff>112615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3995555"/>
          <a:ext cx="889000" cy="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93569</xdr:rowOff>
    </xdr:from>
    <xdr:to>
      <xdr:col>15</xdr:col>
      <xdr:colOff>82550</xdr:colOff>
      <xdr:row>81</xdr:row>
      <xdr:rowOff>112615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81019"/>
          <a:ext cx="889000" cy="1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85654</xdr:rowOff>
    </xdr:from>
    <xdr:to>
      <xdr:col>11</xdr:col>
      <xdr:colOff>31750</xdr:colOff>
      <xdr:row>81</xdr:row>
      <xdr:rowOff>93569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73104"/>
          <a:ext cx="889000" cy="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60026</xdr:rowOff>
    </xdr:from>
    <xdr:to>
      <xdr:col>23</xdr:col>
      <xdr:colOff>184150</xdr:colOff>
      <xdr:row>81</xdr:row>
      <xdr:rowOff>161626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4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152753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6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57305</xdr:rowOff>
    </xdr:from>
    <xdr:to>
      <xdr:col>19</xdr:col>
      <xdr:colOff>184150</xdr:colOff>
      <xdr:row>81</xdr:row>
      <xdr:rowOff>158905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169082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1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61815</xdr:rowOff>
    </xdr:from>
    <xdr:to>
      <xdr:col>15</xdr:col>
      <xdr:colOff>133350</xdr:colOff>
      <xdr:row>81</xdr:row>
      <xdr:rowOff>163415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4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1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42769</xdr:rowOff>
    </xdr:from>
    <xdr:to>
      <xdr:col>11</xdr:col>
      <xdr:colOff>82550</xdr:colOff>
      <xdr:row>81</xdr:row>
      <xdr:rowOff>144369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3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154546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9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34854</xdr:rowOff>
    </xdr:from>
    <xdr:to>
      <xdr:col>7</xdr:col>
      <xdr:colOff>31750</xdr:colOff>
      <xdr:row>81</xdr:row>
      <xdr:rowOff>136454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146631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新規採用一般行政職員</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名、退職一般行政職員</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名により、昨年度から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ポイント増加した。類似団体平均を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ポイント上回っていることから、より一層の給与の適正化に努める。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88</xdr:row>
      <xdr:rowOff>26811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20572"/>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104422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669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91016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669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131234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071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147461</xdr:rowOff>
    </xdr:from>
    <xdr:to>
      <xdr:col>81</xdr:col>
      <xdr:colOff>95250</xdr:colOff>
      <xdr:row>88</xdr:row>
      <xdr:rowOff>77611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119538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3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ゴシック" panose="020B0609070205080204" pitchFamily="49" charset="-128"/>
              <a:ea typeface="ＭＳ ゴシック" panose="020B0609070205080204" pitchFamily="49" charset="-128"/>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人口</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人当たりの職員数については、前年度比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0.99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となり、類似団体平均を上回っている。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引き続き住民サービスの低下を招かぬよう事務効率化に努め、適正な定員管理に努める。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84519</xdr:rowOff>
    </xdr:from>
    <xdr:to>
      <xdr:col>81</xdr:col>
      <xdr:colOff>44450</xdr:colOff>
      <xdr:row>60</xdr:row>
      <xdr:rowOff>144240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71519"/>
          <a:ext cx="838200" cy="5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84519</xdr:rowOff>
    </xdr:from>
    <xdr:to>
      <xdr:col>77</xdr:col>
      <xdr:colOff>44450</xdr:colOff>
      <xdr:row>60</xdr:row>
      <xdr:rowOff>150876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71519"/>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129763</xdr:rowOff>
    </xdr:from>
    <xdr:to>
      <xdr:col>72</xdr:col>
      <xdr:colOff>203200</xdr:colOff>
      <xdr:row>60</xdr:row>
      <xdr:rowOff>150876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16763"/>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129763</xdr:rowOff>
    </xdr:from>
    <xdr:to>
      <xdr:col>68</xdr:col>
      <xdr:colOff>152400</xdr:colOff>
      <xdr:row>60</xdr:row>
      <xdr:rowOff>130969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416763"/>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93440</xdr:rowOff>
    </xdr:from>
    <xdr:to>
      <xdr:col>81</xdr:col>
      <xdr:colOff>95250</xdr:colOff>
      <xdr:row>61</xdr:row>
      <xdr:rowOff>23590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109967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2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33719</xdr:rowOff>
    </xdr:from>
    <xdr:to>
      <xdr:col>77</xdr:col>
      <xdr:colOff>95250</xdr:colOff>
      <xdr:row>60</xdr:row>
      <xdr:rowOff>135319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145496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8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100076</xdr:rowOff>
    </xdr:from>
    <xdr:to>
      <xdr:col>73</xdr:col>
      <xdr:colOff>44450</xdr:colOff>
      <xdr:row>61</xdr:row>
      <xdr:rowOff>30226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15003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78963</xdr:rowOff>
    </xdr:from>
    <xdr:to>
      <xdr:col>68</xdr:col>
      <xdr:colOff>203200</xdr:colOff>
      <xdr:row>61</xdr:row>
      <xdr:rowOff>9113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165340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5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80169</xdr:rowOff>
    </xdr:from>
    <xdr:to>
      <xdr:col>64</xdr:col>
      <xdr:colOff>152400</xdr:colOff>
      <xdr:row>61</xdr:row>
      <xdr:rowOff>10319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166546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5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実質公債費比率は単年度では</a:t>
          </a:r>
          <a:r>
            <a:rPr kumimoji="1" lang="en-US" altLang="ja-JP" sz="1100" b="0" i="0" baseline="0">
              <a:solidFill>
                <a:schemeClr val="dk1"/>
              </a:solidFill>
              <a:effectLst/>
              <a:latin typeface="+mn-lt"/>
              <a:ea typeface="+mn-ea"/>
              <a:cs typeface="+mn-cs"/>
            </a:rPr>
            <a:t>0.03664</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か年平均で</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今後も過疎対策事業債等の借入に係る償還が始まるなど増加の要因はあるものの、公債費の動向を見据え、急激な上昇が起こらぬよう、健全な財政運営に努める。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18034</xdr:rowOff>
    </xdr:from>
    <xdr:to>
      <xdr:col>81</xdr:col>
      <xdr:colOff>44450</xdr:colOff>
      <xdr:row>43</xdr:row>
      <xdr:rowOff>42164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39038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155702</xdr:rowOff>
    </xdr:from>
    <xdr:to>
      <xdr:col>77</xdr:col>
      <xdr:colOff>44450</xdr:colOff>
      <xdr:row>43</xdr:row>
      <xdr:rowOff>18034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35660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42</xdr:row>
      <xdr:rowOff>155702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29869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97790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2263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162814</xdr:rowOff>
    </xdr:from>
    <xdr:to>
      <xdr:col>81</xdr:col>
      <xdr:colOff>95250</xdr:colOff>
      <xdr:row>43</xdr:row>
      <xdr:rowOff>92964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58691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2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138684</xdr:rowOff>
    </xdr:from>
    <xdr:to>
      <xdr:col>77</xdr:col>
      <xdr:colOff>95250</xdr:colOff>
      <xdr:row>43</xdr:row>
      <xdr:rowOff>68834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53611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42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104902</xdr:rowOff>
    </xdr:from>
    <xdr:to>
      <xdr:col>73</xdr:col>
      <xdr:colOff>44450</xdr:colOff>
      <xdr:row>43</xdr:row>
      <xdr:rowOff>35052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19829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将来負担比率について、地方債現在高や公営企業債等繰入見込額などが減少したことにより将来負担額が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％減少し、充当可能基金が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％増加したことにより将来負担比率の分子が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57.7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％減少した。また、標準財政規模が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％減少したことにより分母が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％減少したため、将来負担比率は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現状地方債の借り入れについては抑制されているため、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事業等の適正化を図り、財政の健全化に努める。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92166</xdr:rowOff>
    </xdr:from>
    <xdr:to>
      <xdr:col>81</xdr:col>
      <xdr:colOff>44450</xdr:colOff>
      <xdr:row>15</xdr:row>
      <xdr:rowOff>168910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492466"/>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168910</xdr:rowOff>
    </xdr:from>
    <xdr:to>
      <xdr:col>77</xdr:col>
      <xdr:colOff>44450</xdr:colOff>
      <xdr:row>16</xdr:row>
      <xdr:rowOff>50316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740660"/>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50316</xdr:rowOff>
    </xdr:from>
    <xdr:to>
      <xdr:col>72</xdr:col>
      <xdr:colOff>203200</xdr:colOff>
      <xdr:row>18</xdr:row>
      <xdr:rowOff>119924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793516"/>
          <a:ext cx="889000" cy="4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119924</xdr:rowOff>
    </xdr:from>
    <xdr:to>
      <xdr:col>68</xdr:col>
      <xdr:colOff>152400</xdr:colOff>
      <xdr:row>20</xdr:row>
      <xdr:rowOff>25219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206024"/>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41366</xdr:rowOff>
    </xdr:from>
    <xdr:to>
      <xdr:col>81</xdr:col>
      <xdr:colOff>95250</xdr:colOff>
      <xdr:row>14</xdr:row>
      <xdr:rowOff>142966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4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13443</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41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118110</xdr:rowOff>
    </xdr:from>
    <xdr:to>
      <xdr:col>77</xdr:col>
      <xdr:colOff>95250</xdr:colOff>
      <xdr:row>16</xdr:row>
      <xdr:rowOff>48260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33037</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170966</xdr:rowOff>
    </xdr:from>
    <xdr:to>
      <xdr:col>73</xdr:col>
      <xdr:colOff>44450</xdr:colOff>
      <xdr:row>16</xdr:row>
      <xdr:rowOff>101116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7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85893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8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69124</xdr:rowOff>
    </xdr:from>
    <xdr:to>
      <xdr:col>68</xdr:col>
      <xdr:colOff>203200</xdr:colOff>
      <xdr:row>18</xdr:row>
      <xdr:rowOff>170724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1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155501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24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145869</xdr:rowOff>
    </xdr:from>
    <xdr:to>
      <xdr:col>64</xdr:col>
      <xdr:colOff>152400</xdr:colOff>
      <xdr:row>20</xdr:row>
      <xdr:rowOff>76019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40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60796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48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5,512
5,394
93.42
4,657,632
4,370,959
286,673
3,139,552
6,542,403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人件費比率は前年度と比較し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し、類似団体の平均を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今後も職員の定員適正化計画に基づき、退職時の補充制限や昇給延伸等、あらゆる人件費の削減に努める。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36</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489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36</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48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854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57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62484</xdr:rowOff>
    </xdr:from>
    <xdr:to>
      <xdr:col>15</xdr:col>
      <xdr:colOff>149225</xdr:colOff>
      <xdr:row>36</xdr:row>
      <xdr:rowOff>164084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126255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物件費比率は昨年度と比較すると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し、類似団体平均より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回っているため、引き続き歳出の抑制及び削減に努める。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85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17</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711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7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18</xdr:row>
      <xdr:rowOff>5080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7876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107967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148590</xdr:rowOff>
    </xdr:from>
    <xdr:to>
      <xdr:col>74</xdr:col>
      <xdr:colOff>31750</xdr:colOff>
      <xdr:row>16</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40657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扶助費の比率は昨年度と比較して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ポイント増加したが、類似団体平均と比べて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今後も扶助費の増加が見込まれることから、財政圧迫が懸念されるため、単独事業の見直し等を図り抑制に努める。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13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75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58</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091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その他比率は昨年度と比較し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ポイント増加し、類似団体の平均を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今後も、経費削減を図るとともに、公営企業会計においても独立採算を原則とした料金改定、適正化を図り普通会計の負担を軽減していくよう努める。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57</xdr:row>
      <xdr:rowOff>91622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309100"/>
          <a:ext cx="8382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57</xdr:row>
      <xdr:rowOff>91622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6574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56</xdr:row>
      <xdr:rowOff>67128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65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668328"/>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16527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5443</xdr:rowOff>
    </xdr:from>
    <xdr:to>
      <xdr:col>74</xdr:col>
      <xdr:colOff>31750</xdr:colOff>
      <xdr:row>56</xdr:row>
      <xdr:rowOff>107043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117220</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128105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補助費等の比率は昨年度から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ポイント増加したが、類似団体平均より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今後も歳出の抑制及び削減に努める。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37</xdr:row>
      <xdr:rowOff>101854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180328"/>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36</xdr:row>
      <xdr:rowOff>8128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152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152146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120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147574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120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67581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2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公債費比率は昨年度と比較し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ポイント増加し、類似団体の平均を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平田村保健生涯学習施設建設等の大規模事業の償還が今後始まることから、さらに地方財政措置の多い起債を活用するなど将来の財政負担の軽減を図っていく。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454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54611</xdr:rowOff>
    </xdr:from>
    <xdr:to>
      <xdr:col>19</xdr:col>
      <xdr:colOff>187325</xdr:colOff>
      <xdr:row>78</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4277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16511</xdr:rowOff>
    </xdr:from>
    <xdr:to>
      <xdr:col>15</xdr:col>
      <xdr:colOff>98425</xdr:colOff>
      <xdr:row>78</xdr:row>
      <xdr:rowOff>54611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3896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58420</xdr:rowOff>
    </xdr:from>
    <xdr:to>
      <xdr:col>11</xdr:col>
      <xdr:colOff>9525</xdr:colOff>
      <xdr:row>78</xdr:row>
      <xdr:rowOff>16511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26007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3811</xdr:rowOff>
    </xdr:from>
    <xdr:to>
      <xdr:col>15</xdr:col>
      <xdr:colOff>149225</xdr:colOff>
      <xdr:row>78</xdr:row>
      <xdr:rowOff>105411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90188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137161</xdr:rowOff>
    </xdr:from>
    <xdr:to>
      <xdr:col>11</xdr:col>
      <xdr:colOff>60325</xdr:colOff>
      <xdr:row>78</xdr:row>
      <xdr:rowOff>67311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52088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xdr:rowOff>
    </xdr:from>
    <xdr:to>
      <xdr:col>6</xdr:col>
      <xdr:colOff>171450</xdr:colOff>
      <xdr:row>77</xdr:row>
      <xdr:rowOff>109220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93997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公債費以外の比率は、昨年度と比較し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ポイント増加し、類似団体の平均を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、物件費等の歳出の抑制及び削減に努める。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113284</xdr:rowOff>
    </xdr:from>
    <xdr:to>
      <xdr:col>82</xdr:col>
      <xdr:colOff>107950</xdr:colOff>
      <xdr:row>73</xdr:row>
      <xdr:rowOff>159004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62913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26416</xdr:rowOff>
    </xdr:from>
    <xdr:to>
      <xdr:col>78</xdr:col>
      <xdr:colOff>69850</xdr:colOff>
      <xdr:row>73</xdr:row>
      <xdr:rowOff>113284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54226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26416</xdr:rowOff>
    </xdr:from>
    <xdr:to>
      <xdr:col>73</xdr:col>
      <xdr:colOff>180975</xdr:colOff>
      <xdr:row>73</xdr:row>
      <xdr:rowOff>92710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54226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92710</xdr:rowOff>
    </xdr:from>
    <xdr:to>
      <xdr:col>69</xdr:col>
      <xdr:colOff>92075</xdr:colOff>
      <xdr:row>74</xdr:row>
      <xdr:rowOff>74422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608560"/>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108204</xdr:rowOff>
    </xdr:from>
    <xdr:to>
      <xdr:col>82</xdr:col>
      <xdr:colOff>158750</xdr:colOff>
      <xdr:row>74</xdr:row>
      <xdr:rowOff>38354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62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124731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46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62484</xdr:rowOff>
    </xdr:from>
    <xdr:to>
      <xdr:col>78</xdr:col>
      <xdr:colOff>120650</xdr:colOff>
      <xdr:row>73</xdr:row>
      <xdr:rowOff>164084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57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2811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347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147066</xdr:rowOff>
    </xdr:from>
    <xdr:to>
      <xdr:col>74</xdr:col>
      <xdr:colOff>31750</xdr:colOff>
      <xdr:row>73</xdr:row>
      <xdr:rowOff>77216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4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87393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2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41910</xdr:rowOff>
    </xdr:from>
    <xdr:to>
      <xdr:col>69</xdr:col>
      <xdr:colOff>142875</xdr:colOff>
      <xdr:row>73</xdr:row>
      <xdr:rowOff>143510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153687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23622</xdr:rowOff>
    </xdr:from>
    <xdr:to>
      <xdr:col>65</xdr:col>
      <xdr:colOff>53975</xdr:colOff>
      <xdr:row>74</xdr:row>
      <xdr:rowOff>125222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71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135399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47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169954</xdr:rowOff>
    </xdr:from>
    <xdr:to>
      <xdr:col>29</xdr:col>
      <xdr:colOff>127000</xdr:colOff>
      <xdr:row>18</xdr:row>
      <xdr:rowOff>58961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32229"/>
          <a:ext cx="647700" cy="60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31659</xdr:rowOff>
    </xdr:from>
    <xdr:to>
      <xdr:col>26</xdr:col>
      <xdr:colOff>50800</xdr:colOff>
      <xdr:row>18</xdr:row>
      <xdr:rowOff>58961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65384"/>
          <a:ext cx="698500" cy="27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31659</xdr:rowOff>
    </xdr:from>
    <xdr:to>
      <xdr:col>22</xdr:col>
      <xdr:colOff>114300</xdr:colOff>
      <xdr:row>18</xdr:row>
      <xdr:rowOff>64264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65384"/>
          <a:ext cx="698500" cy="32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64264</xdr:rowOff>
    </xdr:from>
    <xdr:to>
      <xdr:col>18</xdr:col>
      <xdr:colOff>177800</xdr:colOff>
      <xdr:row>18</xdr:row>
      <xdr:rowOff>143703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97989"/>
          <a:ext cx="698500" cy="79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119154</xdr:rowOff>
    </xdr:from>
    <xdr:to>
      <xdr:col>29</xdr:col>
      <xdr:colOff>177800</xdr:colOff>
      <xdr:row>18</xdr:row>
      <xdr:rowOff>49304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81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91231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8161</xdr:rowOff>
    </xdr:from>
    <xdr:to>
      <xdr:col>26</xdr:col>
      <xdr:colOff>101600</xdr:colOff>
      <xdr:row>18</xdr:row>
      <xdr:rowOff>109761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94538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8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152309</xdr:rowOff>
    </xdr:from>
    <xdr:to>
      <xdr:col>22</xdr:col>
      <xdr:colOff>165100</xdr:colOff>
      <xdr:row>18</xdr:row>
      <xdr:rowOff>82459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4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92636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8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13464</xdr:rowOff>
    </xdr:from>
    <xdr:to>
      <xdr:col>19</xdr:col>
      <xdr:colOff>38100</xdr:colOff>
      <xdr:row>18</xdr:row>
      <xdr:rowOff>115064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7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125241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92903</xdr:rowOff>
    </xdr:from>
    <xdr:to>
      <xdr:col>15</xdr:col>
      <xdr:colOff>101600</xdr:colOff>
      <xdr:row>19</xdr:row>
      <xdr:rowOff>23053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6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7830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61910</xdr:rowOff>
    </xdr:from>
    <xdr:to>
      <xdr:col>29</xdr:col>
      <xdr:colOff>127000</xdr:colOff>
      <xdr:row>35</xdr:row>
      <xdr:rowOff>74582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72260"/>
          <a:ext cx="647700" cy="12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74582</xdr:rowOff>
    </xdr:from>
    <xdr:to>
      <xdr:col>26</xdr:col>
      <xdr:colOff>50800</xdr:colOff>
      <xdr:row>35</xdr:row>
      <xdr:rowOff>106502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84932"/>
          <a:ext cx="698500" cy="31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106502</xdr:rowOff>
    </xdr:from>
    <xdr:to>
      <xdr:col>22</xdr:col>
      <xdr:colOff>114300</xdr:colOff>
      <xdr:row>35</xdr:row>
      <xdr:rowOff>166807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16852"/>
          <a:ext cx="698500" cy="60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166807</xdr:rowOff>
    </xdr:from>
    <xdr:to>
      <xdr:col>18</xdr:col>
      <xdr:colOff>177800</xdr:colOff>
      <xdr:row>35</xdr:row>
      <xdr:rowOff>215864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77157"/>
          <a:ext cx="698500" cy="49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11110</xdr:rowOff>
    </xdr:from>
    <xdr:to>
      <xdr:col>29</xdr:col>
      <xdr:colOff>177800</xdr:colOff>
      <xdr:row>35</xdr:row>
      <xdr:rowOff>112710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21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199087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6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23782</xdr:rowOff>
    </xdr:from>
    <xdr:to>
      <xdr:col>26</xdr:col>
      <xdr:colOff>101600</xdr:colOff>
      <xdr:row>35</xdr:row>
      <xdr:rowOff>125382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34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135559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03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55702</xdr:rowOff>
    </xdr:from>
    <xdr:to>
      <xdr:col>22</xdr:col>
      <xdr:colOff>165100</xdr:colOff>
      <xdr:row>35</xdr:row>
      <xdr:rowOff>157302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6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167479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116007</xdr:rowOff>
    </xdr:from>
    <xdr:to>
      <xdr:col>19</xdr:col>
      <xdr:colOff>38100</xdr:colOff>
      <xdr:row>35</xdr:row>
      <xdr:rowOff>217607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26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227784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9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165064</xdr:rowOff>
    </xdr:from>
    <xdr:to>
      <xdr:col>15</xdr:col>
      <xdr:colOff>101600</xdr:colOff>
      <xdr:row>35</xdr:row>
      <xdr:rowOff>266664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75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276841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4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5,512
5,394
93.42
4,657,632
4,370,959
286,673
3,139,552
6,542,403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135796</xdr:rowOff>
    </xdr:from>
    <xdr:to>
      <xdr:col>24</xdr:col>
      <xdr:colOff>63500</xdr:colOff>
      <xdr:row>37</xdr:row>
      <xdr:rowOff>39884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07996"/>
          <a:ext cx="838200" cy="7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151770</xdr:rowOff>
    </xdr:from>
    <xdr:to>
      <xdr:col>19</xdr:col>
      <xdr:colOff>177800</xdr:colOff>
      <xdr:row>37</xdr:row>
      <xdr:rowOff>39884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323970"/>
          <a:ext cx="889000" cy="5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151770</xdr:rowOff>
    </xdr:from>
    <xdr:to>
      <xdr:col>15</xdr:col>
      <xdr:colOff>50800</xdr:colOff>
      <xdr:row>37</xdr:row>
      <xdr:rowOff>4451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2397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4451</xdr:rowOff>
    </xdr:from>
    <xdr:to>
      <xdr:col>10</xdr:col>
      <xdr:colOff>114300</xdr:colOff>
      <xdr:row>38</xdr:row>
      <xdr:rowOff>56380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48101"/>
          <a:ext cx="889000" cy="22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84996</xdr:rowOff>
    </xdr:from>
    <xdr:to>
      <xdr:col>24</xdr:col>
      <xdr:colOff>114300</xdr:colOff>
      <xdr:row>37</xdr:row>
      <xdr:rowOff>15146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5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63423</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3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160534</xdr:rowOff>
    </xdr:from>
    <xdr:to>
      <xdr:col>20</xdr:col>
      <xdr:colOff>38100</xdr:colOff>
      <xdr:row>37</xdr:row>
      <xdr:rowOff>90684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3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81811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42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100970</xdr:rowOff>
    </xdr:from>
    <xdr:to>
      <xdr:col>15</xdr:col>
      <xdr:colOff>101600</xdr:colOff>
      <xdr:row>37</xdr:row>
      <xdr:rowOff>31120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47647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04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125101</xdr:rowOff>
    </xdr:from>
    <xdr:to>
      <xdr:col>10</xdr:col>
      <xdr:colOff>165100</xdr:colOff>
      <xdr:row>37</xdr:row>
      <xdr:rowOff>55251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9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71778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07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5580</xdr:rowOff>
    </xdr:from>
    <xdr:to>
      <xdr:col>6</xdr:col>
      <xdr:colOff>38100</xdr:colOff>
      <xdr:row>38</xdr:row>
      <xdr:rowOff>107180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98307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1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38729</xdr:rowOff>
    </xdr:from>
    <xdr:to>
      <xdr:col>24</xdr:col>
      <xdr:colOff>63500</xdr:colOff>
      <xdr:row>58</xdr:row>
      <xdr:rowOff>41376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82829"/>
          <a:ext cx="8382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36695</xdr:rowOff>
    </xdr:from>
    <xdr:to>
      <xdr:col>19</xdr:col>
      <xdr:colOff>177800</xdr:colOff>
      <xdr:row>58</xdr:row>
      <xdr:rowOff>38729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980795"/>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36695</xdr:rowOff>
    </xdr:from>
    <xdr:to>
      <xdr:col>15</xdr:col>
      <xdr:colOff>50800</xdr:colOff>
      <xdr:row>58</xdr:row>
      <xdr:rowOff>57370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80795"/>
          <a:ext cx="8890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45822</xdr:rowOff>
    </xdr:from>
    <xdr:to>
      <xdr:col>10</xdr:col>
      <xdr:colOff>114300</xdr:colOff>
      <xdr:row>58</xdr:row>
      <xdr:rowOff>57370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89922"/>
          <a:ext cx="889000" cy="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162026</xdr:rowOff>
    </xdr:from>
    <xdr:to>
      <xdr:col>24</xdr:col>
      <xdr:colOff>114300</xdr:colOff>
      <xdr:row>58</xdr:row>
      <xdr:rowOff>92176</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159379</xdr:rowOff>
    </xdr:from>
    <xdr:to>
      <xdr:col>20</xdr:col>
      <xdr:colOff>38100</xdr:colOff>
      <xdr:row>58</xdr:row>
      <xdr:rowOff>89529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80656</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2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157345</xdr:rowOff>
    </xdr:from>
    <xdr:to>
      <xdr:col>15</xdr:col>
      <xdr:colOff>101600</xdr:colOff>
      <xdr:row>58</xdr:row>
      <xdr:rowOff>87495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78622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2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6570</xdr:rowOff>
    </xdr:from>
    <xdr:to>
      <xdr:col>10</xdr:col>
      <xdr:colOff>165100</xdr:colOff>
      <xdr:row>58</xdr:row>
      <xdr:rowOff>108170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5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99297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4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166472</xdr:rowOff>
    </xdr:from>
    <xdr:to>
      <xdr:col>6</xdr:col>
      <xdr:colOff>38100</xdr:colOff>
      <xdr:row>58</xdr:row>
      <xdr:rowOff>96622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87749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1003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78378</xdr:rowOff>
    </xdr:from>
    <xdr:to>
      <xdr:col>24</xdr:col>
      <xdr:colOff>63500</xdr:colOff>
      <xdr:row>78</xdr:row>
      <xdr:rowOff>79635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51478"/>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79635</xdr:rowOff>
    </xdr:from>
    <xdr:to>
      <xdr:col>19</xdr:col>
      <xdr:colOff>177800</xdr:colOff>
      <xdr:row>78</xdr:row>
      <xdr:rowOff>88779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5273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73082</xdr:rowOff>
    </xdr:from>
    <xdr:to>
      <xdr:col>15</xdr:col>
      <xdr:colOff>50800</xdr:colOff>
      <xdr:row>78</xdr:row>
      <xdr:rowOff>88779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46182"/>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73082</xdr:rowOff>
    </xdr:from>
    <xdr:to>
      <xdr:col>10</xdr:col>
      <xdr:colOff>114300</xdr:colOff>
      <xdr:row>78</xdr:row>
      <xdr:rowOff>74625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46182"/>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27578</xdr:rowOff>
    </xdr:from>
    <xdr:to>
      <xdr:col>24</xdr:col>
      <xdr:colOff>114300</xdr:colOff>
      <xdr:row>78</xdr:row>
      <xdr:rowOff>129178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113955</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1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28835</xdr:rowOff>
    </xdr:from>
    <xdr:to>
      <xdr:col>20</xdr:col>
      <xdr:colOff>38100</xdr:colOff>
      <xdr:row>78</xdr:row>
      <xdr:rowOff>130435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121562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9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37979</xdr:rowOff>
    </xdr:from>
    <xdr:to>
      <xdr:col>15</xdr:col>
      <xdr:colOff>101600</xdr:colOff>
      <xdr:row>78</xdr:row>
      <xdr:rowOff>139579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130706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22282</xdr:rowOff>
    </xdr:from>
    <xdr:to>
      <xdr:col>10</xdr:col>
      <xdr:colOff>165100</xdr:colOff>
      <xdr:row>78</xdr:row>
      <xdr:rowOff>123882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115009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8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23825</xdr:rowOff>
    </xdr:from>
    <xdr:to>
      <xdr:col>6</xdr:col>
      <xdr:colOff>38100</xdr:colOff>
      <xdr:row>78</xdr:row>
      <xdr:rowOff>125425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116552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8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140929</xdr:rowOff>
    </xdr:from>
    <xdr:to>
      <xdr:col>24</xdr:col>
      <xdr:colOff>63500</xdr:colOff>
      <xdr:row>97</xdr:row>
      <xdr:rowOff>151130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00129"/>
          <a:ext cx="838200" cy="18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151967</xdr:rowOff>
    </xdr:from>
    <xdr:to>
      <xdr:col>19</xdr:col>
      <xdr:colOff>177800</xdr:colOff>
      <xdr:row>97</xdr:row>
      <xdr:rowOff>151130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11167"/>
          <a:ext cx="889000" cy="17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151967</xdr:rowOff>
    </xdr:from>
    <xdr:to>
      <xdr:col>15</xdr:col>
      <xdr:colOff>50800</xdr:colOff>
      <xdr:row>98</xdr:row>
      <xdr:rowOff>29634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11167"/>
          <a:ext cx="889000" cy="22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170050</xdr:rowOff>
    </xdr:from>
    <xdr:to>
      <xdr:col>10</xdr:col>
      <xdr:colOff>114300</xdr:colOff>
      <xdr:row>98</xdr:row>
      <xdr:rowOff>29634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00700"/>
          <a:ext cx="889000" cy="3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90129</xdr:rowOff>
    </xdr:from>
    <xdr:to>
      <xdr:col>24</xdr:col>
      <xdr:colOff>114300</xdr:colOff>
      <xdr:row>97</xdr:row>
      <xdr:rowOff>20279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4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68556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100330</xdr:rowOff>
    </xdr:from>
    <xdr:to>
      <xdr:col>20</xdr:col>
      <xdr:colOff>38100</xdr:colOff>
      <xdr:row>98</xdr:row>
      <xdr:rowOff>30480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21607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2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101167</xdr:rowOff>
    </xdr:from>
    <xdr:to>
      <xdr:col>15</xdr:col>
      <xdr:colOff>101600</xdr:colOff>
      <xdr:row>97</xdr:row>
      <xdr:rowOff>31317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6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22444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5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150284</xdr:rowOff>
    </xdr:from>
    <xdr:to>
      <xdr:col>10</xdr:col>
      <xdr:colOff>165100</xdr:colOff>
      <xdr:row>98</xdr:row>
      <xdr:rowOff>80434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8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71561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7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119250</xdr:rowOff>
    </xdr:from>
    <xdr:to>
      <xdr:col>6</xdr:col>
      <xdr:colOff>38100</xdr:colOff>
      <xdr:row>98</xdr:row>
      <xdr:rowOff>49400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40527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4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149663</xdr:rowOff>
    </xdr:from>
    <xdr:to>
      <xdr:col>55</xdr:col>
      <xdr:colOff>0</xdr:colOff>
      <xdr:row>35</xdr:row>
      <xdr:rowOff>121316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78963"/>
          <a:ext cx="838200" cy="14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121316</xdr:rowOff>
    </xdr:from>
    <xdr:to>
      <xdr:col>50</xdr:col>
      <xdr:colOff>114300</xdr:colOff>
      <xdr:row>36</xdr:row>
      <xdr:rowOff>39985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22066"/>
          <a:ext cx="889000" cy="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46628</xdr:rowOff>
    </xdr:from>
    <xdr:to>
      <xdr:col>45</xdr:col>
      <xdr:colOff>177800</xdr:colOff>
      <xdr:row>36</xdr:row>
      <xdr:rowOff>39985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533028"/>
          <a:ext cx="889000" cy="67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46628</xdr:rowOff>
    </xdr:from>
    <xdr:to>
      <xdr:col>41</xdr:col>
      <xdr:colOff>50800</xdr:colOff>
      <xdr:row>36</xdr:row>
      <xdr:rowOff>58876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533028"/>
          <a:ext cx="889000" cy="69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98863</xdr:rowOff>
    </xdr:from>
    <xdr:to>
      <xdr:col>55</xdr:col>
      <xdr:colOff>50800</xdr:colOff>
      <xdr:row>35</xdr:row>
      <xdr:rowOff>29013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2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121740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7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70516</xdr:rowOff>
    </xdr:from>
    <xdr:to>
      <xdr:col>50</xdr:col>
      <xdr:colOff>165100</xdr:colOff>
      <xdr:row>36</xdr:row>
      <xdr:rowOff>666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163243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6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160635</xdr:rowOff>
    </xdr:from>
    <xdr:to>
      <xdr:col>46</xdr:col>
      <xdr:colOff>38100</xdr:colOff>
      <xdr:row>36</xdr:row>
      <xdr:rowOff>90785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81912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2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167278</xdr:rowOff>
    </xdr:from>
    <xdr:to>
      <xdr:col>41</xdr:col>
      <xdr:colOff>101600</xdr:colOff>
      <xdr:row>32</xdr:row>
      <xdr:rowOff>97428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48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113955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25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8076</xdr:rowOff>
    </xdr:from>
    <xdr:to>
      <xdr:col>36</xdr:col>
      <xdr:colOff>165100</xdr:colOff>
      <xdr:row>36</xdr:row>
      <xdr:rowOff>109676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8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100803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27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122582</xdr:rowOff>
    </xdr:from>
    <xdr:to>
      <xdr:col>55</xdr:col>
      <xdr:colOff>0</xdr:colOff>
      <xdr:row>58</xdr:row>
      <xdr:rowOff>149485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95232"/>
          <a:ext cx="838200" cy="19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122582</xdr:rowOff>
    </xdr:from>
    <xdr:to>
      <xdr:col>50</xdr:col>
      <xdr:colOff>114300</xdr:colOff>
      <xdr:row>58</xdr:row>
      <xdr:rowOff>10420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95232"/>
          <a:ext cx="889000" cy="5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10420</xdr:rowOff>
    </xdr:from>
    <xdr:to>
      <xdr:col>45</xdr:col>
      <xdr:colOff>177800</xdr:colOff>
      <xdr:row>58</xdr:row>
      <xdr:rowOff>22858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54520"/>
          <a:ext cx="889000" cy="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22858</xdr:rowOff>
    </xdr:from>
    <xdr:to>
      <xdr:col>41</xdr:col>
      <xdr:colOff>50800</xdr:colOff>
      <xdr:row>58</xdr:row>
      <xdr:rowOff>23290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66958"/>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98685</xdr:rowOff>
    </xdr:from>
    <xdr:to>
      <xdr:col>55</xdr:col>
      <xdr:colOff>50800</xdr:colOff>
      <xdr:row>59</xdr:row>
      <xdr:rowOff>28835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13612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71782</xdr:rowOff>
    </xdr:from>
    <xdr:to>
      <xdr:col>50</xdr:col>
      <xdr:colOff>165100</xdr:colOff>
      <xdr:row>58</xdr:row>
      <xdr:rowOff>1932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4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18459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1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131070</xdr:rowOff>
    </xdr:from>
    <xdr:to>
      <xdr:col>46</xdr:col>
      <xdr:colOff>38100</xdr:colOff>
      <xdr:row>58</xdr:row>
      <xdr:rowOff>61220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77747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7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143508</xdr:rowOff>
    </xdr:from>
    <xdr:to>
      <xdr:col>41</xdr:col>
      <xdr:colOff>101600</xdr:colOff>
      <xdr:row>58</xdr:row>
      <xdr:rowOff>73658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90185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9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143940</xdr:rowOff>
    </xdr:from>
    <xdr:to>
      <xdr:col>36</xdr:col>
      <xdr:colOff>165100</xdr:colOff>
      <xdr:row>58</xdr:row>
      <xdr:rowOff>74090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90617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9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58778</xdr:rowOff>
    </xdr:from>
    <xdr:to>
      <xdr:col>55</xdr:col>
      <xdr:colOff>0</xdr:colOff>
      <xdr:row>78</xdr:row>
      <xdr:rowOff>98938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31878"/>
          <a:ext cx="838200" cy="4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58778</xdr:rowOff>
    </xdr:from>
    <xdr:to>
      <xdr:col>50</xdr:col>
      <xdr:colOff>114300</xdr:colOff>
      <xdr:row>78</xdr:row>
      <xdr:rowOff>128648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31878"/>
          <a:ext cx="889000" cy="6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30121</xdr:rowOff>
    </xdr:from>
    <xdr:to>
      <xdr:col>45</xdr:col>
      <xdr:colOff>177800</xdr:colOff>
      <xdr:row>78</xdr:row>
      <xdr:rowOff>128648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03221"/>
          <a:ext cx="889000" cy="9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13362</xdr:rowOff>
    </xdr:from>
    <xdr:to>
      <xdr:col>41</xdr:col>
      <xdr:colOff>50800</xdr:colOff>
      <xdr:row>78</xdr:row>
      <xdr:rowOff>30121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86462"/>
          <a:ext cx="889000" cy="1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48138</xdr:rowOff>
    </xdr:from>
    <xdr:to>
      <xdr:col>55</xdr:col>
      <xdr:colOff>50800</xdr:colOff>
      <xdr:row>78</xdr:row>
      <xdr:rowOff>149738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7515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7978</xdr:rowOff>
    </xdr:from>
    <xdr:to>
      <xdr:col>50</xdr:col>
      <xdr:colOff>165100</xdr:colOff>
      <xdr:row>78</xdr:row>
      <xdr:rowOff>109578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126105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77848</xdr:rowOff>
    </xdr:from>
    <xdr:to>
      <xdr:col>46</xdr:col>
      <xdr:colOff>38100</xdr:colOff>
      <xdr:row>79</xdr:row>
      <xdr:rowOff>7998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24525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2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150771</xdr:rowOff>
    </xdr:from>
    <xdr:to>
      <xdr:col>41</xdr:col>
      <xdr:colOff>101600</xdr:colOff>
      <xdr:row>78</xdr:row>
      <xdr:rowOff>80921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97448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2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80689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1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133772</xdr:rowOff>
    </xdr:from>
    <xdr:to>
      <xdr:col>55</xdr:col>
      <xdr:colOff>0</xdr:colOff>
      <xdr:row>99</xdr:row>
      <xdr:rowOff>5234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92972"/>
          <a:ext cx="838200" cy="38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133772</xdr:rowOff>
    </xdr:from>
    <xdr:to>
      <xdr:col>50</xdr:col>
      <xdr:colOff>114300</xdr:colOff>
      <xdr:row>97</xdr:row>
      <xdr:rowOff>54642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92972"/>
          <a:ext cx="889000" cy="9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54642</xdr:rowOff>
    </xdr:from>
    <xdr:to>
      <xdr:col>45</xdr:col>
      <xdr:colOff>177800</xdr:colOff>
      <xdr:row>98</xdr:row>
      <xdr:rowOff>30440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85292"/>
          <a:ext cx="889000" cy="14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30440</xdr:rowOff>
    </xdr:from>
    <xdr:to>
      <xdr:col>41</xdr:col>
      <xdr:colOff>50800</xdr:colOff>
      <xdr:row>98</xdr:row>
      <xdr:rowOff>55556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32540"/>
          <a:ext cx="889000" cy="2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125884</xdr:rowOff>
    </xdr:from>
    <xdr:to>
      <xdr:col>55</xdr:col>
      <xdr:colOff>50800</xdr:colOff>
      <xdr:row>99</xdr:row>
      <xdr:rowOff>56034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2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40811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4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82972</xdr:rowOff>
    </xdr:from>
    <xdr:to>
      <xdr:col>50</xdr:col>
      <xdr:colOff>165100</xdr:colOff>
      <xdr:row>97</xdr:row>
      <xdr:rowOff>13122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4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29649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31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3842</xdr:rowOff>
    </xdr:from>
    <xdr:to>
      <xdr:col>46</xdr:col>
      <xdr:colOff>38100</xdr:colOff>
      <xdr:row>97</xdr:row>
      <xdr:rowOff>105442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121969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0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151090</xdr:rowOff>
    </xdr:from>
    <xdr:to>
      <xdr:col>41</xdr:col>
      <xdr:colOff>101600</xdr:colOff>
      <xdr:row>98</xdr:row>
      <xdr:rowOff>81240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8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72367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7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4756</xdr:rowOff>
    </xdr:from>
    <xdr:to>
      <xdr:col>36</xdr:col>
      <xdr:colOff>165100</xdr:colOff>
      <xdr:row>98</xdr:row>
      <xdr:rowOff>106356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97483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9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138342</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3442"/>
          <a:ext cx="8382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138342</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53442"/>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125504</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69154"/>
          <a:ext cx="889000" cy="18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125504</xdr:rowOff>
    </xdr:from>
    <xdr:to>
      <xdr:col>71</xdr:col>
      <xdr:colOff>177800</xdr:colOff>
      <xdr:row>38</xdr:row>
      <xdr:rowOff>20782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69154"/>
          <a:ext cx="889000" cy="6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87542</xdr:rowOff>
    </xdr:from>
    <xdr:to>
      <xdr:col>81</xdr:col>
      <xdr:colOff>101600</xdr:colOff>
      <xdr:row>39</xdr:row>
      <xdr:rowOff>17692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8819</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95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74704</xdr:rowOff>
    </xdr:from>
    <xdr:to>
      <xdr:col>72</xdr:col>
      <xdr:colOff>38100</xdr:colOff>
      <xdr:row>38</xdr:row>
      <xdr:rowOff>4854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1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21381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1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141432</xdr:rowOff>
    </xdr:from>
    <xdr:to>
      <xdr:col>67</xdr:col>
      <xdr:colOff>101600</xdr:colOff>
      <xdr:row>38</xdr:row>
      <xdr:rowOff>71582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88109</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6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154939</xdr:rowOff>
    </xdr:from>
    <xdr:to>
      <xdr:col>85</xdr:col>
      <xdr:colOff>127000</xdr:colOff>
      <xdr:row>75</xdr:row>
      <xdr:rowOff>14660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842239"/>
          <a:ext cx="838200" cy="3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14660</xdr:rowOff>
    </xdr:from>
    <xdr:to>
      <xdr:col>81</xdr:col>
      <xdr:colOff>50800</xdr:colOff>
      <xdr:row>75</xdr:row>
      <xdr:rowOff>20544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873410"/>
          <a:ext cx="889000" cy="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20544</xdr:rowOff>
    </xdr:from>
    <xdr:to>
      <xdr:col>76</xdr:col>
      <xdr:colOff>114300</xdr:colOff>
      <xdr:row>75</xdr:row>
      <xdr:rowOff>120484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879294"/>
          <a:ext cx="889000" cy="9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120484</xdr:rowOff>
    </xdr:from>
    <xdr:to>
      <xdr:col>71</xdr:col>
      <xdr:colOff>177800</xdr:colOff>
      <xdr:row>76</xdr:row>
      <xdr:rowOff>65258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979234"/>
          <a:ext cx="889000" cy="11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104139</xdr:rowOff>
    </xdr:from>
    <xdr:to>
      <xdr:col>85</xdr:col>
      <xdr:colOff>177800</xdr:colOff>
      <xdr:row>75</xdr:row>
      <xdr:rowOff>34289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79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127016</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64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135310</xdr:rowOff>
    </xdr:from>
    <xdr:to>
      <xdr:col>81</xdr:col>
      <xdr:colOff>101600</xdr:colOff>
      <xdr:row>75</xdr:row>
      <xdr:rowOff>65460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8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81987</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59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141194</xdr:rowOff>
    </xdr:from>
    <xdr:to>
      <xdr:col>76</xdr:col>
      <xdr:colOff>165100</xdr:colOff>
      <xdr:row>75</xdr:row>
      <xdr:rowOff>71344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8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87871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60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69684</xdr:rowOff>
    </xdr:from>
    <xdr:to>
      <xdr:col>72</xdr:col>
      <xdr:colOff>38100</xdr:colOff>
      <xdr:row>75</xdr:row>
      <xdr:rowOff>171284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92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16361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7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14458</xdr:rowOff>
    </xdr:from>
    <xdr:to>
      <xdr:col>67</xdr:col>
      <xdr:colOff>101600</xdr:colOff>
      <xdr:row>76</xdr:row>
      <xdr:rowOff>116058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132586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1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2003</xdr:rowOff>
    </xdr:from>
    <xdr:to>
      <xdr:col>85</xdr:col>
      <xdr:colOff>127000</xdr:colOff>
      <xdr:row>99</xdr:row>
      <xdr:rowOff>22530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75553"/>
          <a:ext cx="838200" cy="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158721</xdr:rowOff>
    </xdr:from>
    <xdr:to>
      <xdr:col>81</xdr:col>
      <xdr:colOff>50800</xdr:colOff>
      <xdr:row>99</xdr:row>
      <xdr:rowOff>2003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60821"/>
          <a:ext cx="8890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158721</xdr:rowOff>
    </xdr:from>
    <xdr:to>
      <xdr:col>76</xdr:col>
      <xdr:colOff>114300</xdr:colOff>
      <xdr:row>99</xdr:row>
      <xdr:rowOff>59254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60821"/>
          <a:ext cx="889000" cy="7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59254</xdr:rowOff>
    </xdr:from>
    <xdr:to>
      <xdr:col>71</xdr:col>
      <xdr:colOff>177800</xdr:colOff>
      <xdr:row>99</xdr:row>
      <xdr:rowOff>70141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32804"/>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143180</xdr:rowOff>
    </xdr:from>
    <xdr:to>
      <xdr:col>85</xdr:col>
      <xdr:colOff>177800</xdr:colOff>
      <xdr:row>99</xdr:row>
      <xdr:rowOff>73330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122653</xdr:rowOff>
    </xdr:from>
    <xdr:to>
      <xdr:col>81</xdr:col>
      <xdr:colOff>101600</xdr:colOff>
      <xdr:row>99</xdr:row>
      <xdr:rowOff>52803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43930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107921</xdr:rowOff>
    </xdr:from>
    <xdr:to>
      <xdr:col>76</xdr:col>
      <xdr:colOff>165100</xdr:colOff>
      <xdr:row>99</xdr:row>
      <xdr:rowOff>38071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1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29198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8454</xdr:rowOff>
    </xdr:from>
    <xdr:to>
      <xdr:col>72</xdr:col>
      <xdr:colOff>38100</xdr:colOff>
      <xdr:row>99</xdr:row>
      <xdr:rowOff>110054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101181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19341</xdr:rowOff>
    </xdr:from>
    <xdr:to>
      <xdr:col>67</xdr:col>
      <xdr:colOff>101600</xdr:colOff>
      <xdr:row>99</xdr:row>
      <xdr:rowOff>120941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112068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133985</xdr:rowOff>
    </xdr:from>
    <xdr:to>
      <xdr:col>116</xdr:col>
      <xdr:colOff>63500</xdr:colOff>
      <xdr:row>38</xdr:row>
      <xdr:rowOff>137208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49085"/>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125092</xdr:rowOff>
    </xdr:from>
    <xdr:to>
      <xdr:col>111</xdr:col>
      <xdr:colOff>177800</xdr:colOff>
      <xdr:row>38</xdr:row>
      <xdr:rowOff>137208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40192"/>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125092</xdr:rowOff>
    </xdr:from>
    <xdr:to>
      <xdr:col>107</xdr:col>
      <xdr:colOff>50800</xdr:colOff>
      <xdr:row>38</xdr:row>
      <xdr:rowOff>137780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40192"/>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134717</xdr:rowOff>
    </xdr:from>
    <xdr:to>
      <xdr:col>102</xdr:col>
      <xdr:colOff>114300</xdr:colOff>
      <xdr:row>38</xdr:row>
      <xdr:rowOff>137780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49817"/>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169562</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3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86408</xdr:rowOff>
    </xdr:from>
    <xdr:to>
      <xdr:col>112</xdr:col>
      <xdr:colOff>38100</xdr:colOff>
      <xdr:row>39</xdr:row>
      <xdr:rowOff>16558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7685</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694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74292</xdr:rowOff>
    </xdr:from>
    <xdr:to>
      <xdr:col>107</xdr:col>
      <xdr:colOff>101600</xdr:colOff>
      <xdr:row>39</xdr:row>
      <xdr:rowOff>4442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8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167019</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682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86980</xdr:rowOff>
    </xdr:from>
    <xdr:to>
      <xdr:col>102</xdr:col>
      <xdr:colOff>165100</xdr:colOff>
      <xdr:row>39</xdr:row>
      <xdr:rowOff>17130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8257</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88333" y="6694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83917</xdr:rowOff>
    </xdr:from>
    <xdr:to>
      <xdr:col>98</xdr:col>
      <xdr:colOff>38100</xdr:colOff>
      <xdr:row>39</xdr:row>
      <xdr:rowOff>14067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5194</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69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96092</xdr:rowOff>
    </xdr:from>
    <xdr:to>
      <xdr:col>116</xdr:col>
      <xdr:colOff>63500</xdr:colOff>
      <xdr:row>78</xdr:row>
      <xdr:rowOff>37102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126292"/>
          <a:ext cx="838200" cy="28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76628</xdr:rowOff>
    </xdr:from>
    <xdr:to>
      <xdr:col>111</xdr:col>
      <xdr:colOff>177800</xdr:colOff>
      <xdr:row>76</xdr:row>
      <xdr:rowOff>96092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106828"/>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76628</xdr:rowOff>
    </xdr:from>
    <xdr:to>
      <xdr:col>107</xdr:col>
      <xdr:colOff>50800</xdr:colOff>
      <xdr:row>77</xdr:row>
      <xdr:rowOff>98138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106828"/>
          <a:ext cx="889000" cy="19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168156</xdr:rowOff>
    </xdr:from>
    <xdr:to>
      <xdr:col>102</xdr:col>
      <xdr:colOff>114300</xdr:colOff>
      <xdr:row>77</xdr:row>
      <xdr:rowOff>98138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198356"/>
          <a:ext cx="889000" cy="10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157752</xdr:rowOff>
    </xdr:from>
    <xdr:to>
      <xdr:col>116</xdr:col>
      <xdr:colOff>114300</xdr:colOff>
      <xdr:row>78</xdr:row>
      <xdr:rowOff>87902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5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136179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45292</xdr:rowOff>
    </xdr:from>
    <xdr:to>
      <xdr:col>112</xdr:col>
      <xdr:colOff>38100</xdr:colOff>
      <xdr:row>76</xdr:row>
      <xdr:rowOff>146892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163419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85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25828</xdr:rowOff>
    </xdr:from>
    <xdr:to>
      <xdr:col>107</xdr:col>
      <xdr:colOff>101600</xdr:colOff>
      <xdr:row>76</xdr:row>
      <xdr:rowOff>127428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143955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83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47338</xdr:rowOff>
    </xdr:from>
    <xdr:to>
      <xdr:col>102</xdr:col>
      <xdr:colOff>165100</xdr:colOff>
      <xdr:row>77</xdr:row>
      <xdr:rowOff>148938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140065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4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117356</xdr:rowOff>
    </xdr:from>
    <xdr:to>
      <xdr:col>98</xdr:col>
      <xdr:colOff>38100</xdr:colOff>
      <xdr:row>77</xdr:row>
      <xdr:rowOff>47506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38633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4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歳出決算額を住民一人当たりに換算すると約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792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千円となり、前年度の約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893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性質別では、公債費及び普通建設事業費が類似団体平均を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上回っているが、維持補修費や扶助費は類似団体平均を下回っている。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5,512
5,394
93.42
4,657,632
4,370,959
286,673
3,139,552
6,542,403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37211</xdr:rowOff>
    </xdr:from>
    <xdr:to>
      <xdr:col>24</xdr:col>
      <xdr:colOff>63500</xdr:colOff>
      <xdr:row>33</xdr:row>
      <xdr:rowOff>106045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95061"/>
          <a:ext cx="838200" cy="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106045</xdr:rowOff>
    </xdr:from>
    <xdr:to>
      <xdr:col>19</xdr:col>
      <xdr:colOff>177800</xdr:colOff>
      <xdr:row>33</xdr:row>
      <xdr:rowOff>143256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63895"/>
          <a:ext cx="88900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143256</xdr:rowOff>
    </xdr:from>
    <xdr:to>
      <xdr:col>15</xdr:col>
      <xdr:colOff>50800</xdr:colOff>
      <xdr:row>34</xdr:row>
      <xdr:rowOff>9779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01106"/>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9779</xdr:rowOff>
    </xdr:from>
    <xdr:to>
      <xdr:col>10</xdr:col>
      <xdr:colOff>114300</xdr:colOff>
      <xdr:row>34</xdr:row>
      <xdr:rowOff>113411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39079"/>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157861</xdr:rowOff>
    </xdr:from>
    <xdr:to>
      <xdr:col>24</xdr:col>
      <xdr:colOff>114300</xdr:colOff>
      <xdr:row>33</xdr:row>
      <xdr:rowOff>88011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9288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9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55245</xdr:rowOff>
    </xdr:from>
    <xdr:to>
      <xdr:col>20</xdr:col>
      <xdr:colOff>38100</xdr:colOff>
      <xdr:row>33</xdr:row>
      <xdr:rowOff>156845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1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1922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8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92456</xdr:rowOff>
    </xdr:from>
    <xdr:to>
      <xdr:col>15</xdr:col>
      <xdr:colOff>101600</xdr:colOff>
      <xdr:row>34</xdr:row>
      <xdr:rowOff>22606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5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39133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130429</xdr:rowOff>
    </xdr:from>
    <xdr:to>
      <xdr:col>10</xdr:col>
      <xdr:colOff>165100</xdr:colOff>
      <xdr:row>34</xdr:row>
      <xdr:rowOff>60579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77106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6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62611</xdr:rowOff>
    </xdr:from>
    <xdr:to>
      <xdr:col>6</xdr:col>
      <xdr:colOff>38100</xdr:colOff>
      <xdr:row>34</xdr:row>
      <xdr:rowOff>164211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9288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6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72770</xdr:rowOff>
    </xdr:from>
    <xdr:to>
      <xdr:col>24</xdr:col>
      <xdr:colOff>63500</xdr:colOff>
      <xdr:row>58</xdr:row>
      <xdr:rowOff>78717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16870"/>
          <a:ext cx="838200" cy="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69615</xdr:rowOff>
    </xdr:from>
    <xdr:to>
      <xdr:col>19</xdr:col>
      <xdr:colOff>177800</xdr:colOff>
      <xdr:row>58</xdr:row>
      <xdr:rowOff>72770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10013715"/>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49754</xdr:rowOff>
    </xdr:from>
    <xdr:to>
      <xdr:col>15</xdr:col>
      <xdr:colOff>50800</xdr:colOff>
      <xdr:row>58</xdr:row>
      <xdr:rowOff>69615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93854"/>
          <a:ext cx="8890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49754</xdr:rowOff>
    </xdr:from>
    <xdr:to>
      <xdr:col>10</xdr:col>
      <xdr:colOff>114300</xdr:colOff>
      <xdr:row>58</xdr:row>
      <xdr:rowOff>101500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93854"/>
          <a:ext cx="889000" cy="5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27917</xdr:rowOff>
    </xdr:from>
    <xdr:to>
      <xdr:col>24</xdr:col>
      <xdr:colOff>114300</xdr:colOff>
      <xdr:row>58</xdr:row>
      <xdr:rowOff>129517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21970</xdr:rowOff>
    </xdr:from>
    <xdr:to>
      <xdr:col>20</xdr:col>
      <xdr:colOff>38100</xdr:colOff>
      <xdr:row>58</xdr:row>
      <xdr:rowOff>123570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114697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18815</xdr:rowOff>
    </xdr:from>
    <xdr:to>
      <xdr:col>15</xdr:col>
      <xdr:colOff>101600</xdr:colOff>
      <xdr:row>58</xdr:row>
      <xdr:rowOff>120415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111542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5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170404</xdr:rowOff>
    </xdr:from>
    <xdr:to>
      <xdr:col>10</xdr:col>
      <xdr:colOff>165100</xdr:colOff>
      <xdr:row>58</xdr:row>
      <xdr:rowOff>100554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4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91681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3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50700</xdr:rowOff>
    </xdr:from>
    <xdr:to>
      <xdr:col>6</xdr:col>
      <xdr:colOff>38100</xdr:colOff>
      <xdr:row>58</xdr:row>
      <xdr:rowOff>152300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143427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8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58901</xdr:rowOff>
    </xdr:from>
    <xdr:to>
      <xdr:col>24</xdr:col>
      <xdr:colOff>63500</xdr:colOff>
      <xdr:row>76</xdr:row>
      <xdr:rowOff>52707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17651"/>
          <a:ext cx="838200" cy="16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143077</xdr:rowOff>
    </xdr:from>
    <xdr:to>
      <xdr:col>19</xdr:col>
      <xdr:colOff>177800</xdr:colOff>
      <xdr:row>76</xdr:row>
      <xdr:rowOff>52707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01827"/>
          <a:ext cx="889000" cy="8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40687</xdr:rowOff>
    </xdr:from>
    <xdr:to>
      <xdr:col>15</xdr:col>
      <xdr:colOff>50800</xdr:colOff>
      <xdr:row>75</xdr:row>
      <xdr:rowOff>143077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2727987"/>
          <a:ext cx="889000" cy="27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149753</xdr:rowOff>
    </xdr:from>
    <xdr:to>
      <xdr:col>10</xdr:col>
      <xdr:colOff>114300</xdr:colOff>
      <xdr:row>74</xdr:row>
      <xdr:rowOff>40687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2665603"/>
          <a:ext cx="889000" cy="6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8101</xdr:rowOff>
    </xdr:from>
    <xdr:to>
      <xdr:col>24</xdr:col>
      <xdr:colOff>114300</xdr:colOff>
      <xdr:row>75</xdr:row>
      <xdr:rowOff>109701</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157978</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4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1907</xdr:rowOff>
    </xdr:from>
    <xdr:to>
      <xdr:col>20</xdr:col>
      <xdr:colOff>38100</xdr:colOff>
      <xdr:row>76</xdr:row>
      <xdr:rowOff>103507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3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94634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2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92277</xdr:rowOff>
    </xdr:from>
    <xdr:to>
      <xdr:col>15</xdr:col>
      <xdr:colOff>101600</xdr:colOff>
      <xdr:row>76</xdr:row>
      <xdr:rowOff>22427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13555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04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161337</xdr:rowOff>
    </xdr:from>
    <xdr:to>
      <xdr:col>10</xdr:col>
      <xdr:colOff>165100</xdr:colOff>
      <xdr:row>74</xdr:row>
      <xdr:rowOff>91487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67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108014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4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98953</xdr:rowOff>
    </xdr:from>
    <xdr:to>
      <xdr:col>6</xdr:col>
      <xdr:colOff>38100</xdr:colOff>
      <xdr:row>74</xdr:row>
      <xdr:rowOff>29103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6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45630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39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77254</xdr:rowOff>
    </xdr:from>
    <xdr:to>
      <xdr:col>24</xdr:col>
      <xdr:colOff>63500</xdr:colOff>
      <xdr:row>96</xdr:row>
      <xdr:rowOff>97470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536454"/>
          <a:ext cx="838200" cy="2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70746</xdr:rowOff>
    </xdr:from>
    <xdr:to>
      <xdr:col>19</xdr:col>
      <xdr:colOff>177800</xdr:colOff>
      <xdr:row>96</xdr:row>
      <xdr:rowOff>97470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529946"/>
          <a:ext cx="889000" cy="2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155946</xdr:rowOff>
    </xdr:from>
    <xdr:to>
      <xdr:col>15</xdr:col>
      <xdr:colOff>50800</xdr:colOff>
      <xdr:row>96</xdr:row>
      <xdr:rowOff>70746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272246"/>
          <a:ext cx="889000" cy="25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155946</xdr:rowOff>
    </xdr:from>
    <xdr:to>
      <xdr:col>10</xdr:col>
      <xdr:colOff>114300</xdr:colOff>
      <xdr:row>96</xdr:row>
      <xdr:rowOff>74884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272246"/>
          <a:ext cx="889000" cy="26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26454</xdr:rowOff>
    </xdr:from>
    <xdr:to>
      <xdr:col>24</xdr:col>
      <xdr:colOff>114300</xdr:colOff>
      <xdr:row>96</xdr:row>
      <xdr:rowOff>128054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4881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46670</xdr:rowOff>
    </xdr:from>
    <xdr:to>
      <xdr:col>20</xdr:col>
      <xdr:colOff>38100</xdr:colOff>
      <xdr:row>96</xdr:row>
      <xdr:rowOff>148270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139397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59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19946</xdr:rowOff>
    </xdr:from>
    <xdr:to>
      <xdr:col>15</xdr:col>
      <xdr:colOff>101600</xdr:colOff>
      <xdr:row>96</xdr:row>
      <xdr:rowOff>121546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112673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105146</xdr:rowOff>
    </xdr:from>
    <xdr:to>
      <xdr:col>10</xdr:col>
      <xdr:colOff>165100</xdr:colOff>
      <xdr:row>95</xdr:row>
      <xdr:rowOff>35296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2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51823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599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24084</xdr:rowOff>
    </xdr:from>
    <xdr:to>
      <xdr:col>6</xdr:col>
      <xdr:colOff>38100</xdr:colOff>
      <xdr:row>96</xdr:row>
      <xdr:rowOff>125684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48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116811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57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131013</xdr:rowOff>
    </xdr:from>
    <xdr:to>
      <xdr:col>55</xdr:col>
      <xdr:colOff>0</xdr:colOff>
      <xdr:row>38</xdr:row>
      <xdr:rowOff>132385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646113"/>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132385</xdr:rowOff>
    </xdr:from>
    <xdr:to>
      <xdr:col>50</xdr:col>
      <xdr:colOff>114300</xdr:colOff>
      <xdr:row>38</xdr:row>
      <xdr:rowOff>139243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64748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139243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139243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80213</xdr:rowOff>
    </xdr:from>
    <xdr:to>
      <xdr:col>55</xdr:col>
      <xdr:colOff>50800</xdr:colOff>
      <xdr:row>39</xdr:row>
      <xdr:rowOff>10363</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166590</xdr:rowOff>
    </xdr:from>
    <xdr:ext cx="313932"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02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81585</xdr:rowOff>
    </xdr:from>
    <xdr:to>
      <xdr:col>50</xdr:col>
      <xdr:colOff>165100</xdr:colOff>
      <xdr:row>39</xdr:row>
      <xdr:rowOff>11735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2862</xdr:rowOff>
    </xdr:from>
    <xdr:ext cx="313932"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82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131287</xdr:rowOff>
    </xdr:from>
    <xdr:to>
      <xdr:col>55</xdr:col>
      <xdr:colOff>0</xdr:colOff>
      <xdr:row>56</xdr:row>
      <xdr:rowOff>42065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561037"/>
          <a:ext cx="838200" cy="8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165783</xdr:rowOff>
    </xdr:from>
    <xdr:to>
      <xdr:col>50</xdr:col>
      <xdr:colOff>114300</xdr:colOff>
      <xdr:row>56</xdr:row>
      <xdr:rowOff>42065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595533"/>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165783</xdr:rowOff>
    </xdr:from>
    <xdr:to>
      <xdr:col>45</xdr:col>
      <xdr:colOff>177800</xdr:colOff>
      <xdr:row>56</xdr:row>
      <xdr:rowOff>79548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595533"/>
          <a:ext cx="889000" cy="8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79548</xdr:rowOff>
    </xdr:from>
    <xdr:to>
      <xdr:col>41</xdr:col>
      <xdr:colOff>50800</xdr:colOff>
      <xdr:row>56</xdr:row>
      <xdr:rowOff>107437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680748"/>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80487</xdr:rowOff>
    </xdr:from>
    <xdr:to>
      <xdr:col>55</xdr:col>
      <xdr:colOff>50800</xdr:colOff>
      <xdr:row>56</xdr:row>
      <xdr:rowOff>10637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51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103364</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36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162715</xdr:rowOff>
    </xdr:from>
    <xdr:to>
      <xdr:col>50</xdr:col>
      <xdr:colOff>165100</xdr:colOff>
      <xdr:row>56</xdr:row>
      <xdr:rowOff>92865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109392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114983</xdr:rowOff>
    </xdr:from>
    <xdr:to>
      <xdr:col>46</xdr:col>
      <xdr:colOff>38100</xdr:colOff>
      <xdr:row>56</xdr:row>
      <xdr:rowOff>45133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5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61660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3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28748</xdr:rowOff>
    </xdr:from>
    <xdr:to>
      <xdr:col>41</xdr:col>
      <xdr:colOff>101600</xdr:colOff>
      <xdr:row>56</xdr:row>
      <xdr:rowOff>130348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146875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40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56637</xdr:rowOff>
    </xdr:from>
    <xdr:to>
      <xdr:col>36</xdr:col>
      <xdr:colOff>165100</xdr:colOff>
      <xdr:row>56</xdr:row>
      <xdr:rowOff>158237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3314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4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41292</xdr:rowOff>
    </xdr:from>
    <xdr:to>
      <xdr:col>55</xdr:col>
      <xdr:colOff>0</xdr:colOff>
      <xdr:row>77</xdr:row>
      <xdr:rowOff>48059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071492"/>
          <a:ext cx="838200" cy="17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41292</xdr:rowOff>
    </xdr:from>
    <xdr:to>
      <xdr:col>50</xdr:col>
      <xdr:colOff>114300</xdr:colOff>
      <xdr:row>76</xdr:row>
      <xdr:rowOff>149896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071492"/>
          <a:ext cx="889000" cy="10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149896</xdr:rowOff>
    </xdr:from>
    <xdr:to>
      <xdr:col>45</xdr:col>
      <xdr:colOff>177800</xdr:colOff>
      <xdr:row>77</xdr:row>
      <xdr:rowOff>82322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180096"/>
          <a:ext cx="889000" cy="10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82322</xdr:rowOff>
    </xdr:from>
    <xdr:to>
      <xdr:col>41</xdr:col>
      <xdr:colOff>50800</xdr:colOff>
      <xdr:row>77</xdr:row>
      <xdr:rowOff>122985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283972"/>
          <a:ext cx="889000" cy="4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168709</xdr:rowOff>
    </xdr:from>
    <xdr:to>
      <xdr:col>55</xdr:col>
      <xdr:colOff>50800</xdr:colOff>
      <xdr:row>77</xdr:row>
      <xdr:rowOff>98859</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19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147136</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17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161942</xdr:rowOff>
    </xdr:from>
    <xdr:to>
      <xdr:col>50</xdr:col>
      <xdr:colOff>165100</xdr:colOff>
      <xdr:row>76</xdr:row>
      <xdr:rowOff>92092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02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108619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79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99096</xdr:rowOff>
    </xdr:from>
    <xdr:to>
      <xdr:col>46</xdr:col>
      <xdr:colOff>38100</xdr:colOff>
      <xdr:row>77</xdr:row>
      <xdr:rowOff>29246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12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45773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0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31522</xdr:rowOff>
    </xdr:from>
    <xdr:to>
      <xdr:col>41</xdr:col>
      <xdr:colOff>101600</xdr:colOff>
      <xdr:row>77</xdr:row>
      <xdr:rowOff>133122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124249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2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72185</xdr:rowOff>
    </xdr:from>
    <xdr:to>
      <xdr:col>36</xdr:col>
      <xdr:colOff>165100</xdr:colOff>
      <xdr:row>78</xdr:row>
      <xdr:rowOff>2335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18862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138824</xdr:rowOff>
    </xdr:from>
    <xdr:to>
      <xdr:col>55</xdr:col>
      <xdr:colOff>0</xdr:colOff>
      <xdr:row>98</xdr:row>
      <xdr:rowOff>157742</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940924"/>
          <a:ext cx="838200" cy="1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109460</xdr:rowOff>
    </xdr:from>
    <xdr:to>
      <xdr:col>50</xdr:col>
      <xdr:colOff>114300</xdr:colOff>
      <xdr:row>98</xdr:row>
      <xdr:rowOff>138824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911560"/>
          <a:ext cx="889000" cy="2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109460</xdr:rowOff>
    </xdr:from>
    <xdr:to>
      <xdr:col>45</xdr:col>
      <xdr:colOff>177800</xdr:colOff>
      <xdr:row>98</xdr:row>
      <xdr:rowOff>133931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911560"/>
          <a:ext cx="889000" cy="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121665</xdr:rowOff>
    </xdr:from>
    <xdr:to>
      <xdr:col>41</xdr:col>
      <xdr:colOff>50800</xdr:colOff>
      <xdr:row>98</xdr:row>
      <xdr:rowOff>133931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923765"/>
          <a:ext cx="889000" cy="1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106942</xdr:rowOff>
    </xdr:from>
    <xdr:to>
      <xdr:col>55</xdr:col>
      <xdr:colOff>50800</xdr:colOff>
      <xdr:row>99</xdr:row>
      <xdr:rowOff>37092</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9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21869</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82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88024</xdr:rowOff>
    </xdr:from>
    <xdr:to>
      <xdr:col>50</xdr:col>
      <xdr:colOff>165100</xdr:colOff>
      <xdr:row>99</xdr:row>
      <xdr:rowOff>18174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9301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8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58660</xdr:rowOff>
    </xdr:from>
    <xdr:to>
      <xdr:col>46</xdr:col>
      <xdr:colOff>38100</xdr:colOff>
      <xdr:row>98</xdr:row>
      <xdr:rowOff>160260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6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151387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5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83131</xdr:rowOff>
    </xdr:from>
    <xdr:to>
      <xdr:col>41</xdr:col>
      <xdr:colOff>101600</xdr:colOff>
      <xdr:row>99</xdr:row>
      <xdr:rowOff>13281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4408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7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70865</xdr:rowOff>
    </xdr:from>
    <xdr:to>
      <xdr:col>36</xdr:col>
      <xdr:colOff>165100</xdr:colOff>
      <xdr:row>99</xdr:row>
      <xdr:rowOff>1015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163592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6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151359</xdr:rowOff>
    </xdr:from>
    <xdr:to>
      <xdr:col>85</xdr:col>
      <xdr:colOff>127000</xdr:colOff>
      <xdr:row>37</xdr:row>
      <xdr:rowOff>156714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495009"/>
          <a:ext cx="8382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156714</xdr:rowOff>
    </xdr:from>
    <xdr:to>
      <xdr:col>81</xdr:col>
      <xdr:colOff>50800</xdr:colOff>
      <xdr:row>38</xdr:row>
      <xdr:rowOff>55510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00364"/>
          <a:ext cx="889000" cy="7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55510</xdr:rowOff>
    </xdr:from>
    <xdr:to>
      <xdr:col>76</xdr:col>
      <xdr:colOff>114300</xdr:colOff>
      <xdr:row>38</xdr:row>
      <xdr:rowOff>70793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570610"/>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70793</xdr:rowOff>
    </xdr:from>
    <xdr:to>
      <xdr:col>71</xdr:col>
      <xdr:colOff>177800</xdr:colOff>
      <xdr:row>38</xdr:row>
      <xdr:rowOff>97931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585893"/>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100559</xdr:rowOff>
    </xdr:from>
    <xdr:to>
      <xdr:col>85</xdr:col>
      <xdr:colOff>177800</xdr:colOff>
      <xdr:row>38</xdr:row>
      <xdr:rowOff>30708</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444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123436</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29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105914</xdr:rowOff>
    </xdr:from>
    <xdr:to>
      <xdr:col>81</xdr:col>
      <xdr:colOff>101600</xdr:colOff>
      <xdr:row>38</xdr:row>
      <xdr:rowOff>36064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4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52591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22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4710</xdr:rowOff>
    </xdr:from>
    <xdr:to>
      <xdr:col>76</xdr:col>
      <xdr:colOff>165100</xdr:colOff>
      <xdr:row>38</xdr:row>
      <xdr:rowOff>106310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122837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9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19993</xdr:rowOff>
    </xdr:from>
    <xdr:to>
      <xdr:col>72</xdr:col>
      <xdr:colOff>38100</xdr:colOff>
      <xdr:row>38</xdr:row>
      <xdr:rowOff>121593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112720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47131</xdr:rowOff>
    </xdr:from>
    <xdr:to>
      <xdr:col>67</xdr:col>
      <xdr:colOff>101600</xdr:colOff>
      <xdr:row>38</xdr:row>
      <xdr:rowOff>148731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6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139858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5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15240</xdr:rowOff>
    </xdr:from>
    <xdr:to>
      <xdr:col>85</xdr:col>
      <xdr:colOff>127000</xdr:colOff>
      <xdr:row>58</xdr:row>
      <xdr:rowOff>22993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616440"/>
          <a:ext cx="838200" cy="35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15240</xdr:rowOff>
    </xdr:from>
    <xdr:to>
      <xdr:col>81</xdr:col>
      <xdr:colOff>50800</xdr:colOff>
      <xdr:row>57</xdr:row>
      <xdr:rowOff>8827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616440"/>
          <a:ext cx="889000" cy="1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9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8827</xdr:rowOff>
    </xdr:from>
    <xdr:to>
      <xdr:col>76</xdr:col>
      <xdr:colOff>114300</xdr:colOff>
      <xdr:row>58</xdr:row>
      <xdr:rowOff>15923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781477"/>
          <a:ext cx="889000" cy="17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15923</xdr:rowOff>
    </xdr:from>
    <xdr:to>
      <xdr:col>71</xdr:col>
      <xdr:colOff>177800</xdr:colOff>
      <xdr:row>58</xdr:row>
      <xdr:rowOff>76071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60023"/>
          <a:ext cx="889000" cy="6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143643</xdr:rowOff>
    </xdr:from>
    <xdr:to>
      <xdr:col>85</xdr:col>
      <xdr:colOff>177800</xdr:colOff>
      <xdr:row>58</xdr:row>
      <xdr:rowOff>73793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58570</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3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135890</xdr:rowOff>
    </xdr:from>
    <xdr:to>
      <xdr:col>81</xdr:col>
      <xdr:colOff>101600</xdr:colOff>
      <xdr:row>56</xdr:row>
      <xdr:rowOff>66040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82567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34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129477</xdr:rowOff>
    </xdr:from>
    <xdr:to>
      <xdr:col>76</xdr:col>
      <xdr:colOff>165100</xdr:colOff>
      <xdr:row>57</xdr:row>
      <xdr:rowOff>59627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76154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0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136573</xdr:rowOff>
    </xdr:from>
    <xdr:to>
      <xdr:col>72</xdr:col>
      <xdr:colOff>38100</xdr:colOff>
      <xdr:row>58</xdr:row>
      <xdr:rowOff>66723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0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57850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0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25271</xdr:rowOff>
    </xdr:from>
    <xdr:to>
      <xdr:col>67</xdr:col>
      <xdr:colOff>101600</xdr:colOff>
      <xdr:row>58</xdr:row>
      <xdr:rowOff>126871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6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117998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6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138342</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1442"/>
          <a:ext cx="8382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138342</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11442"/>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125504</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27154"/>
          <a:ext cx="889000" cy="18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125504</xdr:rowOff>
    </xdr:from>
    <xdr:to>
      <xdr:col>71</xdr:col>
      <xdr:colOff>177800</xdr:colOff>
      <xdr:row>78</xdr:row>
      <xdr:rowOff>20782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27154"/>
          <a:ext cx="889000" cy="6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87542</xdr:rowOff>
    </xdr:from>
    <xdr:to>
      <xdr:col>81</xdr:col>
      <xdr:colOff>101600</xdr:colOff>
      <xdr:row>79</xdr:row>
      <xdr:rowOff>17692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8819</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553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74704</xdr:rowOff>
    </xdr:from>
    <xdr:to>
      <xdr:col>72</xdr:col>
      <xdr:colOff>38100</xdr:colOff>
      <xdr:row>78</xdr:row>
      <xdr:rowOff>4854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7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21381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5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141432</xdr:rowOff>
    </xdr:from>
    <xdr:to>
      <xdr:col>67</xdr:col>
      <xdr:colOff>101600</xdr:colOff>
      <xdr:row>78</xdr:row>
      <xdr:rowOff>71582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88109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1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154938</xdr:rowOff>
    </xdr:from>
    <xdr:to>
      <xdr:col>85</xdr:col>
      <xdr:colOff>127000</xdr:colOff>
      <xdr:row>95</xdr:row>
      <xdr:rowOff>14661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271238"/>
          <a:ext cx="838200" cy="3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14661</xdr:rowOff>
    </xdr:from>
    <xdr:to>
      <xdr:col>81</xdr:col>
      <xdr:colOff>50800</xdr:colOff>
      <xdr:row>95</xdr:row>
      <xdr:rowOff>20544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302411"/>
          <a:ext cx="889000" cy="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20544</xdr:rowOff>
    </xdr:from>
    <xdr:to>
      <xdr:col>76</xdr:col>
      <xdr:colOff>114300</xdr:colOff>
      <xdr:row>95</xdr:row>
      <xdr:rowOff>120484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308294"/>
          <a:ext cx="889000" cy="9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120484</xdr:rowOff>
    </xdr:from>
    <xdr:to>
      <xdr:col>71</xdr:col>
      <xdr:colOff>177800</xdr:colOff>
      <xdr:row>96</xdr:row>
      <xdr:rowOff>65258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408234"/>
          <a:ext cx="889000" cy="11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104138</xdr:rowOff>
    </xdr:from>
    <xdr:to>
      <xdr:col>85</xdr:col>
      <xdr:colOff>177800</xdr:colOff>
      <xdr:row>95</xdr:row>
      <xdr:rowOff>34288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2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127015</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07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135311</xdr:rowOff>
    </xdr:from>
    <xdr:to>
      <xdr:col>81</xdr:col>
      <xdr:colOff>101600</xdr:colOff>
      <xdr:row>95</xdr:row>
      <xdr:rowOff>65461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2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81988</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02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141194</xdr:rowOff>
    </xdr:from>
    <xdr:to>
      <xdr:col>76</xdr:col>
      <xdr:colOff>165100</xdr:colOff>
      <xdr:row>95</xdr:row>
      <xdr:rowOff>71344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25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87871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03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69684</xdr:rowOff>
    </xdr:from>
    <xdr:to>
      <xdr:col>72</xdr:col>
      <xdr:colOff>38100</xdr:colOff>
      <xdr:row>95</xdr:row>
      <xdr:rowOff>171284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3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16361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13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14458</xdr:rowOff>
    </xdr:from>
    <xdr:to>
      <xdr:col>67</xdr:col>
      <xdr:colOff>101600</xdr:colOff>
      <xdr:row>96</xdr:row>
      <xdr:rowOff>116058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4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132585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目的別歳出の住民一人当たりのコストについて、議会費及び</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費はほぼ横ばいで、類似団体平均を大きく上回っている。教育費は平田村保健生涯学習施設建設工事</a:t>
          </a:r>
          <a:r>
            <a:rPr kumimoji="1" lang="ja-JP" altLang="en-US" sz="1100">
              <a:solidFill>
                <a:schemeClr val="dk1"/>
              </a:solidFill>
              <a:effectLst/>
              <a:latin typeface="+mn-lt"/>
              <a:ea typeface="+mn-ea"/>
              <a:cs typeface="+mn-cs"/>
            </a:rPr>
            <a:t>の終了に伴い</a:t>
          </a:r>
          <a:r>
            <a:rPr kumimoji="1" lang="ja-JP" altLang="ja-JP" sz="1100">
              <a:solidFill>
                <a:schemeClr val="dk1"/>
              </a:solidFill>
              <a:effectLst/>
              <a:latin typeface="+mn-lt"/>
              <a:ea typeface="+mn-ea"/>
              <a:cs typeface="+mn-cs"/>
            </a:rPr>
            <a:t>、昨年度から大幅に</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回っている。商工費はおだいら交流館建築工事</a:t>
          </a:r>
          <a:r>
            <a:rPr kumimoji="1" lang="ja-JP" altLang="en-US" sz="1100">
              <a:solidFill>
                <a:schemeClr val="dk1"/>
              </a:solidFill>
              <a:effectLst/>
              <a:latin typeface="+mn-lt"/>
              <a:ea typeface="+mn-ea"/>
              <a:cs typeface="+mn-cs"/>
            </a:rPr>
            <a:t>の終了や</a:t>
          </a:r>
          <a:r>
            <a:rPr kumimoji="1" lang="ja-JP" altLang="ja-JP" sz="1100">
              <a:solidFill>
                <a:schemeClr val="dk1"/>
              </a:solidFill>
              <a:effectLst/>
              <a:latin typeface="+mn-lt"/>
              <a:ea typeface="+mn-ea"/>
              <a:cs typeface="+mn-cs"/>
            </a:rPr>
            <a:t>ジュピアランドひらたの</a:t>
          </a:r>
          <a:r>
            <a:rPr kumimoji="1" lang="ja-JP" altLang="en-US" sz="1100">
              <a:solidFill>
                <a:schemeClr val="dk1"/>
              </a:solidFill>
              <a:effectLst/>
              <a:latin typeface="+mn-lt"/>
              <a:ea typeface="+mn-ea"/>
              <a:cs typeface="+mn-cs"/>
            </a:rPr>
            <a:t>法人化</a:t>
          </a:r>
          <a:r>
            <a:rPr kumimoji="1" lang="ja-JP" altLang="ja-JP" sz="1100">
              <a:solidFill>
                <a:schemeClr val="dk1"/>
              </a:solidFill>
              <a:effectLst/>
              <a:latin typeface="+mn-lt"/>
              <a:ea typeface="+mn-ea"/>
              <a:cs typeface="+mn-cs"/>
            </a:rPr>
            <a:t>などにより昨年度から大幅に</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民生費は昨年度より大きく増加したが、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は下回った。</a:t>
          </a:r>
          <a:endParaRPr lang="ja-JP" altLang="ja-JP" sz="1400">
            <a:effectLst/>
          </a:endParaRPr>
        </a:p>
        <a:p>
          <a:r>
            <a:rPr kumimoji="1" lang="ja-JP" altLang="ja-JP" sz="1100">
              <a:solidFill>
                <a:schemeClr val="dk1"/>
              </a:solidFill>
              <a:effectLst/>
              <a:latin typeface="+mn-lt"/>
              <a:ea typeface="+mn-ea"/>
              <a:cs typeface="+mn-cs"/>
            </a:rPr>
            <a:t>　総務費は昨年度より減少し、類似団体平均も下回っている。</a:t>
          </a:r>
          <a:endParaRPr lang="ja-JP" altLang="ja-JP" sz="1400">
            <a:effectLst/>
          </a:endParaRPr>
        </a:p>
        <a:p>
          <a:r>
            <a:rPr kumimoji="1" lang="ja-JP" altLang="ja-JP" sz="1100">
              <a:solidFill>
                <a:schemeClr val="dk1"/>
              </a:solidFill>
              <a:effectLst/>
              <a:latin typeface="+mn-lt"/>
              <a:ea typeface="+mn-ea"/>
              <a:cs typeface="+mn-cs"/>
            </a:rPr>
            <a:t>　その他は例年通りに推移している。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年度の標準財政規模に対する財政調整基金残高について、昨年度と比較して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ポイント増加した。実質収支額は昨年度と比較して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ポイント減少した。実質単年度収支は昨年度と比較して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今後は施設新設等に伴い借入した地方債の元利償還など多額の財政需要が見込まれるため、引き続き事務事業の効率的執行等により財政健全化に努める。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連結実質赤字比率については、すべての会計で赤字ではなく黒字決算となっている。今後も各会計において、経費の削減や効率化を図り、健全な運営に努めていく。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高利率の既発行債の繰上償還を進めてきたが、過疎対策事業債の借入により、実質公債費比率の分子は増加傾向にある。元利償還金は昨年度と比べて</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今後も償還金は増加していく見込みで、健全化判断比率の状況に十分注意を払いながら、村債の活用による財源確保を図っていく。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地方債残高が</a:t>
          </a:r>
          <a:r>
            <a:rPr kumimoji="1" lang="en-US" altLang="ja-JP" sz="1100">
              <a:solidFill>
                <a:schemeClr val="dk1"/>
              </a:solidFill>
              <a:effectLst/>
              <a:latin typeface="+mn-lt"/>
              <a:ea typeface="+mn-ea"/>
              <a:cs typeface="+mn-cs"/>
            </a:rPr>
            <a:t>585</a:t>
          </a:r>
          <a:r>
            <a:rPr kumimoji="1" lang="ja-JP" altLang="ja-JP" sz="1100">
              <a:solidFill>
                <a:schemeClr val="dk1"/>
              </a:solidFill>
              <a:effectLst/>
              <a:latin typeface="+mn-lt"/>
              <a:ea typeface="+mn-ea"/>
              <a:cs typeface="+mn-cs"/>
            </a:rPr>
            <a:t>百万円減少し、充当可能基金は</a:t>
          </a:r>
          <a:r>
            <a:rPr kumimoji="1" lang="en-US" altLang="ja-JP" sz="1100">
              <a:solidFill>
                <a:schemeClr val="dk1"/>
              </a:solidFill>
              <a:effectLst/>
              <a:latin typeface="+mn-lt"/>
              <a:ea typeface="+mn-ea"/>
              <a:cs typeface="+mn-cs"/>
            </a:rPr>
            <a:t>274</a:t>
          </a:r>
          <a:r>
            <a:rPr kumimoji="1" lang="ja-JP" altLang="ja-JP" sz="1100">
              <a:solidFill>
                <a:schemeClr val="dk1"/>
              </a:solidFill>
              <a:effectLst/>
              <a:latin typeface="+mn-lt"/>
              <a:ea typeface="+mn-ea"/>
              <a:cs typeface="+mn-cs"/>
            </a:rPr>
            <a:t>百万円増加したため、将来負担比率の分子は減少した。</a:t>
          </a:r>
          <a:endParaRPr lang="ja-JP" altLang="ja-JP" sz="1400">
            <a:effectLst/>
          </a:endParaRPr>
        </a:p>
        <a:p>
          <a:r>
            <a:rPr kumimoji="1" lang="ja-JP" altLang="ja-JP" sz="1100">
              <a:solidFill>
                <a:schemeClr val="dk1"/>
              </a:solidFill>
              <a:effectLst/>
              <a:latin typeface="+mn-lt"/>
              <a:ea typeface="+mn-ea"/>
              <a:cs typeface="+mn-cs"/>
            </a:rPr>
            <a:t>　今後も平田村保健生涯学習施設建設事業等の多額の財政需要が見込まれるため、充当可能基金等の確保を図りながら分子の上昇を抑えていきたい。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福島県平田村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基金全体で令和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年度末残高が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1,996,821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千円で、令和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年度末残高が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2,252,691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千円となり、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255,870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144,009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千円積立をし、減債基金は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千円積立をした。</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複数の基金が設置されているため、基金の一元的な管理を行い、同様の性質の基金については一括運用するなどの最適な運用を目指すことを検討する。</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公共施設等総合管理基金は、公共施設等を総合的かつ計画的に管理することにより財政負担の経変及び平準化を図るための財源として基</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森林環境譲与税基金は、森林整備等を行う事業の財源として基金を充当する。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学校教育施設整備基金は、学校教育施設整備の財源として基金を充当する。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肝炎撲滅臨時特例基金は、ウイルス性肝炎の根治を目的として行う早期治療の推進を図るための対策費の財源として基金を充当する。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集落営農推進基金は、集落営農の推進に関する事業の財源として基金を充当する。</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年度に新設され、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新たに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100,002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千円積立をした。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森林環境譲与税基金は、新たに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11,899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千円積立をし、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1,250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千円取崩した。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学校教育施設整備基金は、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千円積立をした。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肝炎撲滅臨時特例基金は、肝炎治療特別支援事業の実施に伴い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千円取崩した。</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基金造成の目的に沿った運用を行い、住民福祉の向上に努める。また、時代の変化と行政需要の変化を的確に捉え、基金の改廃や積立を計画的に行う。</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基金積立金として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144,009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千円積立を行った。</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引き続き健全財政運営に努め、計画的に積立を行う。</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基金積立金として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千円積立を行った。</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平田村保健生涯学習施設建設事業等の財源として過疎対策事業債や公共施設等適正管理推進事業債等の借入に伴い、元利償還金が大幅に増加することから、将来の償還に備え計画的に積立を行う。</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4657632</v>
      </c>
      <c r="BO4" s="358"/>
      <c r="BP4" s="358"/>
      <c r="BQ4" s="358"/>
      <c r="BR4" s="358"/>
      <c r="BS4" s="358"/>
      <c r="BT4" s="358"/>
      <c r="BU4" s="359"/>
      <c r="BV4" s="357">
        <v>5349007</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9.1</v>
      </c>
      <c r="CU4" s="364"/>
      <c r="CV4" s="364"/>
      <c r="CW4" s="364"/>
      <c r="CX4" s="364"/>
      <c r="CY4" s="364"/>
      <c r="CZ4" s="364"/>
      <c r="DA4" s="365"/>
      <c r="DB4" s="363">
        <v>9.3000000000000007</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4370959</v>
      </c>
      <c r="BO5" s="395"/>
      <c r="BP5" s="395"/>
      <c r="BQ5" s="395"/>
      <c r="BR5" s="395"/>
      <c r="BS5" s="395"/>
      <c r="BT5" s="395"/>
      <c r="BU5" s="396"/>
      <c r="BV5" s="394">
        <v>5023329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89.1</v>
      </c>
      <c r="CU5" s="392"/>
      <c r="CV5" s="392"/>
      <c r="CW5" s="392"/>
      <c r="CX5" s="392"/>
      <c r="CY5" s="392"/>
      <c r="CZ5" s="392"/>
      <c r="DA5" s="393"/>
      <c r="DB5" s="391">
        <v>86.7</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286673</v>
      </c>
      <c r="BO6" s="395"/>
      <c r="BP6" s="395"/>
      <c r="BQ6" s="395"/>
      <c r="BR6" s="395"/>
      <c r="BS6" s="395"/>
      <c r="BT6" s="395"/>
      <c r="BU6" s="396"/>
      <c r="BV6" s="394">
        <v>325678</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89.5</v>
      </c>
      <c r="CU6" s="432"/>
      <c r="CV6" s="432"/>
      <c r="CW6" s="432"/>
      <c r="CX6" s="432"/>
      <c r="CY6" s="432"/>
      <c r="CZ6" s="432"/>
      <c r="DA6" s="433"/>
      <c r="DB6" s="431">
        <v>87.6</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0</v>
      </c>
      <c r="BO7" s="395"/>
      <c r="BP7" s="395"/>
      <c r="BQ7" s="395"/>
      <c r="BR7" s="395"/>
      <c r="BS7" s="395"/>
      <c r="BT7" s="395"/>
      <c r="BU7" s="396"/>
      <c r="BV7" s="394">
        <v>38561</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3139552</v>
      </c>
      <c r="CU7" s="395"/>
      <c r="CV7" s="395"/>
      <c r="CW7" s="395"/>
      <c r="CX7" s="395"/>
      <c r="CY7" s="395"/>
      <c r="CZ7" s="395"/>
      <c r="DA7" s="396"/>
      <c r="DB7" s="394">
        <v>3103276</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286673</v>
      </c>
      <c r="BO8" s="395"/>
      <c r="BP8" s="395"/>
      <c r="BQ8" s="395"/>
      <c r="BR8" s="395"/>
      <c r="BS8" s="395"/>
      <c r="BT8" s="395"/>
      <c r="BU8" s="396"/>
      <c r="BV8" s="394">
        <v>287117</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0.24</v>
      </c>
      <c r="CU8" s="435"/>
      <c r="CV8" s="435"/>
      <c r="CW8" s="435"/>
      <c r="CX8" s="435"/>
      <c r="CY8" s="435"/>
      <c r="CZ8" s="435"/>
      <c r="DA8" s="436"/>
      <c r="DB8" s="434">
        <v>0.24</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5826</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-444</v>
      </c>
      <c r="BO9" s="395"/>
      <c r="BP9" s="395"/>
      <c r="BQ9" s="395"/>
      <c r="BR9" s="395"/>
      <c r="BS9" s="395"/>
      <c r="BT9" s="395"/>
      <c r="BU9" s="396"/>
      <c r="BV9" s="394">
        <v>-82342</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21</v>
      </c>
      <c r="CU9" s="392"/>
      <c r="CV9" s="392"/>
      <c r="CW9" s="392"/>
      <c r="CX9" s="392"/>
      <c r="CY9" s="392"/>
      <c r="CZ9" s="392"/>
      <c r="DA9" s="393"/>
      <c r="DB9" s="391">
        <v>19.399999999999999</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6505</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144009</v>
      </c>
      <c r="BO10" s="395"/>
      <c r="BP10" s="395"/>
      <c r="BQ10" s="395"/>
      <c r="BR10" s="395"/>
      <c r="BS10" s="395"/>
      <c r="BT10" s="395"/>
      <c r="BU10" s="396"/>
      <c r="BV10" s="394">
        <v>220015</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5512</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5394</v>
      </c>
      <c r="S13" s="479"/>
      <c r="T13" s="479"/>
      <c r="U13" s="479"/>
      <c r="V13" s="480"/>
      <c r="W13" s="410" t="s">
        <v>131</v>
      </c>
      <c r="X13" s="411"/>
      <c r="Y13" s="411"/>
      <c r="Z13" s="411"/>
      <c r="AA13" s="411"/>
      <c r="AB13" s="401"/>
      <c r="AC13" s="445">
        <v>567</v>
      </c>
      <c r="AD13" s="446"/>
      <c r="AE13" s="446"/>
      <c r="AF13" s="446"/>
      <c r="AG13" s="488"/>
      <c r="AH13" s="445">
        <v>548</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143565</v>
      </c>
      <c r="BO13" s="395"/>
      <c r="BP13" s="395"/>
      <c r="BQ13" s="395"/>
      <c r="BR13" s="395"/>
      <c r="BS13" s="395"/>
      <c r="BT13" s="395"/>
      <c r="BU13" s="396"/>
      <c r="BV13" s="394">
        <v>137673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13.9</v>
      </c>
      <c r="CU13" s="392"/>
      <c r="CV13" s="392"/>
      <c r="CW13" s="392"/>
      <c r="CX13" s="392"/>
      <c r="CY13" s="392"/>
      <c r="CZ13" s="392"/>
      <c r="DA13" s="393"/>
      <c r="DB13" s="391">
        <v>13.4</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5625</v>
      </c>
      <c r="S14" s="479"/>
      <c r="T14" s="479"/>
      <c r="U14" s="479"/>
      <c r="V14" s="480"/>
      <c r="W14" s="384"/>
      <c r="X14" s="385"/>
      <c r="Y14" s="385"/>
      <c r="Z14" s="385"/>
      <c r="AA14" s="385"/>
      <c r="AB14" s="374"/>
      <c r="AC14" s="481">
        <v>17.5</v>
      </c>
      <c r="AD14" s="482"/>
      <c r="AE14" s="482"/>
      <c r="AF14" s="482"/>
      <c r="AG14" s="483"/>
      <c r="AH14" s="481">
        <v>16.2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15.6</v>
      </c>
      <c r="CU14" s="493"/>
      <c r="CV14" s="493"/>
      <c r="CW14" s="493"/>
      <c r="CX14" s="493"/>
      <c r="CY14" s="493"/>
      <c r="CZ14" s="493"/>
      <c r="DA14" s="494"/>
      <c r="DB14" s="492">
        <v>37.200000000000003</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5519</v>
      </c>
      <c r="S15" s="479"/>
      <c r="T15" s="479"/>
      <c r="U15" s="479"/>
      <c r="V15" s="480"/>
      <c r="W15" s="410" t="s">
        <v>137</v>
      </c>
      <c r="X15" s="411"/>
      <c r="Y15" s="411"/>
      <c r="Z15" s="411"/>
      <c r="AA15" s="411"/>
      <c r="AB15" s="401"/>
      <c r="AC15" s="445">
        <v>1362</v>
      </c>
      <c r="AD15" s="446"/>
      <c r="AE15" s="446"/>
      <c r="AF15" s="446"/>
      <c r="AG15" s="488"/>
      <c r="AH15" s="445">
        <v>1464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715659</v>
      </c>
      <c r="BO15" s="358"/>
      <c r="BP15" s="358"/>
      <c r="BQ15" s="358"/>
      <c r="BR15" s="358"/>
      <c r="BS15" s="358"/>
      <c r="BT15" s="358"/>
      <c r="BU15" s="359"/>
      <c r="BV15" s="357">
        <v>704811</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42.1</v>
      </c>
      <c r="AD16" s="482"/>
      <c r="AE16" s="482"/>
      <c r="AF16" s="482"/>
      <c r="AG16" s="483"/>
      <c r="AH16" s="481">
        <v>43.1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2956575</v>
      </c>
      <c r="BO16" s="395"/>
      <c r="BP16" s="395"/>
      <c r="BQ16" s="395"/>
      <c r="BR16" s="395"/>
      <c r="BS16" s="395"/>
      <c r="BT16" s="395"/>
      <c r="BU16" s="396"/>
      <c r="BV16" s="394">
        <v>2908990</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1305</v>
      </c>
      <c r="AD17" s="446"/>
      <c r="AE17" s="446"/>
      <c r="AF17" s="446"/>
      <c r="AG17" s="488"/>
      <c r="AH17" s="445">
        <v>1381</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884383</v>
      </c>
      <c r="BO17" s="395"/>
      <c r="BP17" s="395"/>
      <c r="BQ17" s="395"/>
      <c r="BR17" s="395"/>
      <c r="BS17" s="395"/>
      <c r="BT17" s="395"/>
      <c r="BU17" s="396"/>
      <c r="BV17" s="394">
        <v>871733</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9" t="s">
        <v>147</v>
      </c>
      <c r="C18" s="437"/>
      <c r="D18" s="437"/>
      <c r="E18" s="520"/>
      <c r="F18" s="520"/>
      <c r="G18" s="520"/>
      <c r="H18" s="520"/>
      <c r="I18" s="520"/>
      <c r="J18" s="520"/>
      <c r="K18" s="520"/>
      <c r="L18" s="521">
        <v>93.42</v>
      </c>
      <c r="M18" s="521"/>
      <c r="N18" s="521"/>
      <c r="O18" s="521"/>
      <c r="P18" s="521"/>
      <c r="Q18" s="521"/>
      <c r="R18" s="522"/>
      <c r="S18" s="522"/>
      <c r="T18" s="522"/>
      <c r="U18" s="522"/>
      <c r="V18" s="523"/>
      <c r="W18" s="412"/>
      <c r="X18" s="413"/>
      <c r="Y18" s="413"/>
      <c r="Z18" s="413"/>
      <c r="AA18" s="413"/>
      <c r="AB18" s="404"/>
      <c r="AC18" s="524">
        <v>40.4</v>
      </c>
      <c r="AD18" s="525"/>
      <c r="AE18" s="525"/>
      <c r="AF18" s="525"/>
      <c r="AG18" s="526"/>
      <c r="AH18" s="524">
        <v>40.700000000000003</v>
      </c>
      <c r="AI18" s="525"/>
      <c r="AJ18" s="525"/>
      <c r="AK18" s="525"/>
      <c r="AL18" s="527"/>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2827882</v>
      </c>
      <c r="BO18" s="395"/>
      <c r="BP18" s="395"/>
      <c r="BQ18" s="395"/>
      <c r="BR18" s="395"/>
      <c r="BS18" s="395"/>
      <c r="BT18" s="395"/>
      <c r="BU18" s="396"/>
      <c r="BV18" s="394">
        <v>2718756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9" t="s">
        <v>149</v>
      </c>
      <c r="C19" s="437"/>
      <c r="D19" s="437"/>
      <c r="E19" s="520"/>
      <c r="F19" s="520"/>
      <c r="G19" s="520"/>
      <c r="H19" s="520"/>
      <c r="I19" s="520"/>
      <c r="J19" s="520"/>
      <c r="K19" s="520"/>
      <c r="L19" s="528">
        <v>62</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3808616</v>
      </c>
      <c r="BO19" s="395"/>
      <c r="BP19" s="395"/>
      <c r="BQ19" s="395"/>
      <c r="BR19" s="395"/>
      <c r="BS19" s="395"/>
      <c r="BT19" s="395"/>
      <c r="BU19" s="396"/>
      <c r="BV19" s="394">
        <v>4015600</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9" t="s">
        <v>151</v>
      </c>
      <c r="C20" s="437"/>
      <c r="D20" s="437"/>
      <c r="E20" s="520"/>
      <c r="F20" s="520"/>
      <c r="G20" s="520"/>
      <c r="H20" s="520"/>
      <c r="I20" s="520"/>
      <c r="J20" s="520"/>
      <c r="K20" s="520"/>
      <c r="L20" s="528">
        <v>1953</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10" t="s">
        <v>152</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6542403</v>
      </c>
      <c r="BO22" s="358"/>
      <c r="BP22" s="358"/>
      <c r="BQ22" s="358"/>
      <c r="BR22" s="358"/>
      <c r="BS22" s="358"/>
      <c r="BT22" s="358"/>
      <c r="BU22" s="359"/>
      <c r="BV22" s="357">
        <v>7126527</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6201142</v>
      </c>
      <c r="BO23" s="395"/>
      <c r="BP23" s="395"/>
      <c r="BQ23" s="395"/>
      <c r="BR23" s="395"/>
      <c r="BS23" s="395"/>
      <c r="BT23" s="395"/>
      <c r="BU23" s="396"/>
      <c r="BV23" s="394">
        <v>6735882</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7580</v>
      </c>
      <c r="R24" s="446"/>
      <c r="S24" s="446"/>
      <c r="T24" s="446"/>
      <c r="U24" s="446"/>
      <c r="V24" s="488"/>
      <c r="W24" s="540"/>
      <c r="X24" s="541"/>
      <c r="Y24" s="542"/>
      <c r="Z24" s="444" t="s">
        <v>162</v>
      </c>
      <c r="AA24" s="424"/>
      <c r="AB24" s="424"/>
      <c r="AC24" s="424"/>
      <c r="AD24" s="424"/>
      <c r="AE24" s="424"/>
      <c r="AF24" s="424"/>
      <c r="AG24" s="425"/>
      <c r="AH24" s="445">
        <v>73</v>
      </c>
      <c r="AI24" s="446"/>
      <c r="AJ24" s="446"/>
      <c r="AK24" s="446"/>
      <c r="AL24" s="488"/>
      <c r="AM24" s="445">
        <v>219073</v>
      </c>
      <c r="AN24" s="446"/>
      <c r="AO24" s="446"/>
      <c r="AP24" s="446"/>
      <c r="AQ24" s="446"/>
      <c r="AR24" s="488"/>
      <c r="AS24" s="445">
        <v>3001</v>
      </c>
      <c r="AT24" s="446"/>
      <c r="AU24" s="446"/>
      <c r="AV24" s="446"/>
      <c r="AW24" s="446"/>
      <c r="AX24" s="447"/>
      <c r="AY24" s="513" t="s">
        <v>163</v>
      </c>
      <c r="AZ24" s="514"/>
      <c r="BA24" s="514"/>
      <c r="BB24" s="514"/>
      <c r="BC24" s="514"/>
      <c r="BD24" s="514"/>
      <c r="BE24" s="514"/>
      <c r="BF24" s="514"/>
      <c r="BG24" s="514"/>
      <c r="BH24" s="514"/>
      <c r="BI24" s="514"/>
      <c r="BJ24" s="514"/>
      <c r="BK24" s="514"/>
      <c r="BL24" s="514"/>
      <c r="BM24" s="515"/>
      <c r="BN24" s="394">
        <v>5178907</v>
      </c>
      <c r="BO24" s="395"/>
      <c r="BP24" s="395"/>
      <c r="BQ24" s="395"/>
      <c r="BR24" s="395"/>
      <c r="BS24" s="395"/>
      <c r="BT24" s="395"/>
      <c r="BU24" s="396"/>
      <c r="BV24" s="394">
        <v>5606511</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6070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165216</v>
      </c>
      <c r="BO25" s="358"/>
      <c r="BP25" s="358"/>
      <c r="BQ25" s="358"/>
      <c r="BR25" s="358"/>
      <c r="BS25" s="358"/>
      <c r="BT25" s="358"/>
      <c r="BU25" s="359"/>
      <c r="BV25" s="357">
        <v>189555</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5680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3040</v>
      </c>
      <c r="R27" s="446"/>
      <c r="S27" s="446"/>
      <c r="T27" s="446"/>
      <c r="U27" s="446"/>
      <c r="V27" s="488"/>
      <c r="W27" s="540"/>
      <c r="X27" s="541"/>
      <c r="Y27" s="542"/>
      <c r="Z27" s="444" t="s">
        <v>171</v>
      </c>
      <c r="AA27" s="424"/>
      <c r="AB27" s="424"/>
      <c r="AC27" s="424"/>
      <c r="AD27" s="424"/>
      <c r="AE27" s="424"/>
      <c r="AF27" s="424"/>
      <c r="AG27" s="425"/>
      <c r="AH27" s="445">
        <v>4</v>
      </c>
      <c r="AI27" s="446"/>
      <c r="AJ27" s="446"/>
      <c r="AK27" s="446"/>
      <c r="AL27" s="488"/>
      <c r="AM27" s="445">
        <v>12428</v>
      </c>
      <c r="AN27" s="446"/>
      <c r="AO27" s="446"/>
      <c r="AP27" s="446"/>
      <c r="AQ27" s="446"/>
      <c r="AR27" s="488"/>
      <c r="AS27" s="445">
        <v>3107</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6" t="s">
        <v>122</v>
      </c>
      <c r="BO27" s="517"/>
      <c r="BP27" s="517"/>
      <c r="BQ27" s="517"/>
      <c r="BR27" s="517"/>
      <c r="BS27" s="517"/>
      <c r="BT27" s="517"/>
      <c r="BU27" s="518"/>
      <c r="BV27" s="516" t="s">
        <v>122</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2390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1247005</v>
      </c>
      <c r="BO28" s="358"/>
      <c r="BP28" s="358"/>
      <c r="BQ28" s="358"/>
      <c r="BR28" s="358"/>
      <c r="BS28" s="358"/>
      <c r="BT28" s="358"/>
      <c r="BU28" s="359"/>
      <c r="BV28" s="357">
        <v>1102996</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10</v>
      </c>
      <c r="M29" s="446"/>
      <c r="N29" s="446"/>
      <c r="O29" s="446"/>
      <c r="P29" s="488"/>
      <c r="Q29" s="445">
        <v>2230</v>
      </c>
      <c r="R29" s="446"/>
      <c r="S29" s="446"/>
      <c r="T29" s="446"/>
      <c r="U29" s="446"/>
      <c r="V29" s="488"/>
      <c r="W29" s="543"/>
      <c r="X29" s="544"/>
      <c r="Y29" s="545"/>
      <c r="Z29" s="444" t="s">
        <v>177</v>
      </c>
      <c r="AA29" s="424"/>
      <c r="AB29" s="424"/>
      <c r="AC29" s="424"/>
      <c r="AD29" s="424"/>
      <c r="AE29" s="424"/>
      <c r="AF29" s="424"/>
      <c r="AG29" s="425"/>
      <c r="AH29" s="445">
        <v>77</v>
      </c>
      <c r="AI29" s="446"/>
      <c r="AJ29" s="446"/>
      <c r="AK29" s="446"/>
      <c r="AL29" s="488"/>
      <c r="AM29" s="445">
        <v>231501</v>
      </c>
      <c r="AN29" s="446"/>
      <c r="AO29" s="446"/>
      <c r="AP29" s="446"/>
      <c r="AQ29" s="446"/>
      <c r="AR29" s="488"/>
      <c r="AS29" s="445">
        <v>3007</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529538</v>
      </c>
      <c r="BO29" s="395"/>
      <c r="BP29" s="395"/>
      <c r="BQ29" s="395"/>
      <c r="BR29" s="395"/>
      <c r="BS29" s="395"/>
      <c r="BT29" s="395"/>
      <c r="BU29" s="396"/>
      <c r="BV29" s="394">
        <v>529527</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4">
        <v>99.8</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476148</v>
      </c>
      <c r="BO30" s="517"/>
      <c r="BP30" s="517"/>
      <c r="BQ30" s="517"/>
      <c r="BR30" s="517"/>
      <c r="BS30" s="517"/>
      <c r="BT30" s="517"/>
      <c r="BU30" s="518"/>
      <c r="BV30" s="516">
        <v>364298</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簡易水道事業</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t="str">
        <f>IF(BY34="","",MAX(C34:D43,U34:V43,AM34:AN43,BE34:BF43)+1)</f>
        <v/>
      </c>
      <c r="BX34" s="584"/>
      <c r="BY34" s="585" t="str">
        <f>IF('各会計、関係団体の財政状況及び健全化判断比率'!B68="","",'各会計、関係団体の財政状況及び健全化判断比率'!B68)</f>
        <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下水道事業（農業集落排水事業）</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t="str">
        <f t="shared" ref="BW35:BW43" si="2">IF(BY35="","",BW34+1)</f>
        <v/>
      </c>
      <c r="BX35" s="584"/>
      <c r="BY35" s="585" t="str">
        <f>IF('各会計、関係団体の財政状況及び健全化判断比率'!B69="","",'各会計、関係団体の財政状況及び健全化判断比率'!B69)</f>
        <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t="str">
        <f t="shared" si="2"/>
        <v/>
      </c>
      <c r="BX36" s="584"/>
      <c r="BY36" s="585" t="str">
        <f>IF('各会計、関係団体の財政状況及び健全化判断比率'!B70="","",'各会計、関係団体の財政状況及び健全化判断比率'!B70)</f>
        <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t="str">
        <f t="shared" si="2"/>
        <v/>
      </c>
      <c r="BX37" s="584"/>
      <c r="BY37" s="585" t="str">
        <f>IF('各会計、関係団体の財政状況及び健全化判断比率'!B71="","",'各会計、関係団体の財政状況及び健全化判断比率'!B71)</f>
        <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GYxs7NFrvMkA8dJt+deBdl1J2LBCQT7YuYP9DUEkFXvssZ+/JCVEJ/2Jhx0gG0/YpaNdEk3/ygvwofYwbKak2A==" saltValue="DqS2R3Dbp/Ih0ymTBn8mt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D13" sqref="AD13:AK13"/>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641945</v>
      </c>
      <c r="S5" s="600"/>
      <c r="T5" s="600"/>
      <c r="U5" s="600"/>
      <c r="V5" s="600"/>
      <c r="W5" s="600"/>
      <c r="X5" s="600"/>
      <c r="Y5" s="601"/>
      <c r="Z5" s="602">
        <v>13.8</v>
      </c>
      <c r="AA5" s="602"/>
      <c r="AB5" s="602"/>
      <c r="AC5" s="602"/>
      <c r="AD5" s="603">
        <v>641945</v>
      </c>
      <c r="AE5" s="603"/>
      <c r="AF5" s="603"/>
      <c r="AG5" s="603"/>
      <c r="AH5" s="603"/>
      <c r="AI5" s="603"/>
      <c r="AJ5" s="603"/>
      <c r="AK5" s="603"/>
      <c r="AL5" s="604">
        <v>20.3</v>
      </c>
      <c r="AM5" s="605"/>
      <c r="AN5" s="605"/>
      <c r="AO5" s="606"/>
      <c r="AP5" s="596" t="s">
        <v>216</v>
      </c>
      <c r="AQ5" s="597"/>
      <c r="AR5" s="597"/>
      <c r="AS5" s="597"/>
      <c r="AT5" s="597"/>
      <c r="AU5" s="597"/>
      <c r="AV5" s="597"/>
      <c r="AW5" s="597"/>
      <c r="AX5" s="597"/>
      <c r="AY5" s="597"/>
      <c r="AZ5" s="597"/>
      <c r="BA5" s="597"/>
      <c r="BB5" s="597"/>
      <c r="BC5" s="597"/>
      <c r="BD5" s="597"/>
      <c r="BE5" s="597"/>
      <c r="BF5" s="598"/>
      <c r="BG5" s="610">
        <v>641945</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74604</v>
      </c>
      <c r="S6" s="611"/>
      <c r="T6" s="611"/>
      <c r="U6" s="611"/>
      <c r="V6" s="611"/>
      <c r="W6" s="611"/>
      <c r="X6" s="611"/>
      <c r="Y6" s="612"/>
      <c r="Z6" s="613">
        <v>1.6</v>
      </c>
      <c r="AA6" s="613"/>
      <c r="AB6" s="613"/>
      <c r="AC6" s="613"/>
      <c r="AD6" s="614">
        <v>74604</v>
      </c>
      <c r="AE6" s="614"/>
      <c r="AF6" s="614"/>
      <c r="AG6" s="614"/>
      <c r="AH6" s="614"/>
      <c r="AI6" s="614"/>
      <c r="AJ6" s="614"/>
      <c r="AK6" s="614"/>
      <c r="AL6" s="615">
        <v>2.4</v>
      </c>
      <c r="AM6" s="616"/>
      <c r="AN6" s="616"/>
      <c r="AO6" s="617"/>
      <c r="AP6" s="607" t="s">
        <v>221</v>
      </c>
      <c r="AQ6" s="608"/>
      <c r="AR6" s="608"/>
      <c r="AS6" s="608"/>
      <c r="AT6" s="608"/>
      <c r="AU6" s="608"/>
      <c r="AV6" s="608"/>
      <c r="AW6" s="608"/>
      <c r="AX6" s="608"/>
      <c r="AY6" s="608"/>
      <c r="AZ6" s="608"/>
      <c r="BA6" s="608"/>
      <c r="BB6" s="608"/>
      <c r="BC6" s="608"/>
      <c r="BD6" s="608"/>
      <c r="BE6" s="608"/>
      <c r="BF6" s="609"/>
      <c r="BG6" s="610">
        <v>641945</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78032</v>
      </c>
      <c r="CS6" s="611"/>
      <c r="CT6" s="611"/>
      <c r="CU6" s="611"/>
      <c r="CV6" s="611"/>
      <c r="CW6" s="611"/>
      <c r="CX6" s="611"/>
      <c r="CY6" s="612"/>
      <c r="CZ6" s="604">
        <v>1.8</v>
      </c>
      <c r="DA6" s="605"/>
      <c r="DB6" s="605"/>
      <c r="DC6" s="621"/>
      <c r="DD6" s="619" t="s">
        <v>122</v>
      </c>
      <c r="DE6" s="611"/>
      <c r="DF6" s="611"/>
      <c r="DG6" s="611"/>
      <c r="DH6" s="611"/>
      <c r="DI6" s="611"/>
      <c r="DJ6" s="611"/>
      <c r="DK6" s="611"/>
      <c r="DL6" s="611"/>
      <c r="DM6" s="611"/>
      <c r="DN6" s="611"/>
      <c r="DO6" s="611"/>
      <c r="DP6" s="612"/>
      <c r="DQ6" s="619">
        <v>78032</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166</v>
      </c>
      <c r="S7" s="611"/>
      <c r="T7" s="611"/>
      <c r="U7" s="611"/>
      <c r="V7" s="611"/>
      <c r="W7" s="611"/>
      <c r="X7" s="611"/>
      <c r="Y7" s="612"/>
      <c r="Z7" s="613">
        <v>0</v>
      </c>
      <c r="AA7" s="613"/>
      <c r="AB7" s="613"/>
      <c r="AC7" s="613"/>
      <c r="AD7" s="614">
        <v>166</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224819</v>
      </c>
      <c r="BH7" s="611"/>
      <c r="BI7" s="611"/>
      <c r="BJ7" s="611"/>
      <c r="BK7" s="611"/>
      <c r="BL7" s="611"/>
      <c r="BM7" s="611"/>
      <c r="BN7" s="612"/>
      <c r="BO7" s="613">
        <v>35</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735213</v>
      </c>
      <c r="CS7" s="611"/>
      <c r="CT7" s="611"/>
      <c r="CU7" s="611"/>
      <c r="CV7" s="611"/>
      <c r="CW7" s="611"/>
      <c r="CX7" s="611"/>
      <c r="CY7" s="612"/>
      <c r="CZ7" s="613">
        <v>16.8</v>
      </c>
      <c r="DA7" s="613"/>
      <c r="DB7" s="613"/>
      <c r="DC7" s="613"/>
      <c r="DD7" s="619">
        <v>2644</v>
      </c>
      <c r="DE7" s="611"/>
      <c r="DF7" s="611"/>
      <c r="DG7" s="611"/>
      <c r="DH7" s="611"/>
      <c r="DI7" s="611"/>
      <c r="DJ7" s="611"/>
      <c r="DK7" s="611"/>
      <c r="DL7" s="611"/>
      <c r="DM7" s="611"/>
      <c r="DN7" s="611"/>
      <c r="DO7" s="611"/>
      <c r="DP7" s="612"/>
      <c r="DQ7" s="619">
        <v>682875</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2207</v>
      </c>
      <c r="S8" s="611"/>
      <c r="T8" s="611"/>
      <c r="U8" s="611"/>
      <c r="V8" s="611"/>
      <c r="W8" s="611"/>
      <c r="X8" s="611"/>
      <c r="Y8" s="612"/>
      <c r="Z8" s="613">
        <v>0</v>
      </c>
      <c r="AA8" s="613"/>
      <c r="AB8" s="613"/>
      <c r="AC8" s="613"/>
      <c r="AD8" s="614">
        <v>2207</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9258</v>
      </c>
      <c r="BH8" s="611"/>
      <c r="BI8" s="611"/>
      <c r="BJ8" s="611"/>
      <c r="BK8" s="611"/>
      <c r="BL8" s="611"/>
      <c r="BM8" s="611"/>
      <c r="BN8" s="612"/>
      <c r="BO8" s="613">
        <v>1.4</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1014971</v>
      </c>
      <c r="CS8" s="611"/>
      <c r="CT8" s="611"/>
      <c r="CU8" s="611"/>
      <c r="CV8" s="611"/>
      <c r="CW8" s="611"/>
      <c r="CX8" s="611"/>
      <c r="CY8" s="612"/>
      <c r="CZ8" s="613">
        <v>23.2</v>
      </c>
      <c r="DA8" s="613"/>
      <c r="DB8" s="613"/>
      <c r="DC8" s="613"/>
      <c r="DD8" s="619">
        <v>40184</v>
      </c>
      <c r="DE8" s="611"/>
      <c r="DF8" s="611"/>
      <c r="DG8" s="611"/>
      <c r="DH8" s="611"/>
      <c r="DI8" s="611"/>
      <c r="DJ8" s="611"/>
      <c r="DK8" s="611"/>
      <c r="DL8" s="611"/>
      <c r="DM8" s="611"/>
      <c r="DN8" s="611"/>
      <c r="DO8" s="611"/>
      <c r="DP8" s="612"/>
      <c r="DQ8" s="619">
        <v>692007</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2389</v>
      </c>
      <c r="S9" s="611"/>
      <c r="T9" s="611"/>
      <c r="U9" s="611"/>
      <c r="V9" s="611"/>
      <c r="W9" s="611"/>
      <c r="X9" s="611"/>
      <c r="Y9" s="612"/>
      <c r="Z9" s="613">
        <v>0.1</v>
      </c>
      <c r="AA9" s="613"/>
      <c r="AB9" s="613"/>
      <c r="AC9" s="613"/>
      <c r="AD9" s="614">
        <v>2389</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191721</v>
      </c>
      <c r="BH9" s="611"/>
      <c r="BI9" s="611"/>
      <c r="BJ9" s="611"/>
      <c r="BK9" s="611"/>
      <c r="BL9" s="611"/>
      <c r="BM9" s="611"/>
      <c r="BN9" s="612"/>
      <c r="BO9" s="613">
        <v>29.9</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348332</v>
      </c>
      <c r="CS9" s="611"/>
      <c r="CT9" s="611"/>
      <c r="CU9" s="611"/>
      <c r="CV9" s="611"/>
      <c r="CW9" s="611"/>
      <c r="CX9" s="611"/>
      <c r="CY9" s="612"/>
      <c r="CZ9" s="613">
        <v>8</v>
      </c>
      <c r="DA9" s="613"/>
      <c r="DB9" s="613"/>
      <c r="DC9" s="613"/>
      <c r="DD9" s="619">
        <v>13710</v>
      </c>
      <c r="DE9" s="611"/>
      <c r="DF9" s="611"/>
      <c r="DG9" s="611"/>
      <c r="DH9" s="611"/>
      <c r="DI9" s="611"/>
      <c r="DJ9" s="611"/>
      <c r="DK9" s="611"/>
      <c r="DL9" s="611"/>
      <c r="DM9" s="611"/>
      <c r="DN9" s="611"/>
      <c r="DO9" s="611"/>
      <c r="DP9" s="612"/>
      <c r="DQ9" s="619">
        <v>306624</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12207</v>
      </c>
      <c r="BH10" s="611"/>
      <c r="BI10" s="611"/>
      <c r="BJ10" s="611"/>
      <c r="BK10" s="611"/>
      <c r="BL10" s="611"/>
      <c r="BM10" s="611"/>
      <c r="BN10" s="612"/>
      <c r="BO10" s="613">
        <v>1.9</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103</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103</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146013</v>
      </c>
      <c r="S11" s="611"/>
      <c r="T11" s="611"/>
      <c r="U11" s="611"/>
      <c r="V11" s="611"/>
      <c r="W11" s="611"/>
      <c r="X11" s="611"/>
      <c r="Y11" s="612"/>
      <c r="Z11" s="615">
        <v>3.1</v>
      </c>
      <c r="AA11" s="616"/>
      <c r="AB11" s="616"/>
      <c r="AC11" s="622"/>
      <c r="AD11" s="619">
        <v>146013</v>
      </c>
      <c r="AE11" s="611"/>
      <c r="AF11" s="611"/>
      <c r="AG11" s="611"/>
      <c r="AH11" s="611"/>
      <c r="AI11" s="611"/>
      <c r="AJ11" s="611"/>
      <c r="AK11" s="612"/>
      <c r="AL11" s="615">
        <v>4.5999999999999996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11633</v>
      </c>
      <c r="BH11" s="611"/>
      <c r="BI11" s="611"/>
      <c r="BJ11" s="611"/>
      <c r="BK11" s="611"/>
      <c r="BL11" s="611"/>
      <c r="BM11" s="611"/>
      <c r="BN11" s="612"/>
      <c r="BO11" s="613">
        <v>1.8</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433268</v>
      </c>
      <c r="CS11" s="611"/>
      <c r="CT11" s="611"/>
      <c r="CU11" s="611"/>
      <c r="CV11" s="611"/>
      <c r="CW11" s="611"/>
      <c r="CX11" s="611"/>
      <c r="CY11" s="612"/>
      <c r="CZ11" s="613">
        <v>9.9</v>
      </c>
      <c r="DA11" s="613"/>
      <c r="DB11" s="613"/>
      <c r="DC11" s="613"/>
      <c r="DD11" s="619">
        <v>175145</v>
      </c>
      <c r="DE11" s="611"/>
      <c r="DF11" s="611"/>
      <c r="DG11" s="611"/>
      <c r="DH11" s="611"/>
      <c r="DI11" s="611"/>
      <c r="DJ11" s="611"/>
      <c r="DK11" s="611"/>
      <c r="DL11" s="611"/>
      <c r="DM11" s="611"/>
      <c r="DN11" s="611"/>
      <c r="DO11" s="611"/>
      <c r="DP11" s="612"/>
      <c r="DQ11" s="619">
        <v>200107</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345098</v>
      </c>
      <c r="BH12" s="611"/>
      <c r="BI12" s="611"/>
      <c r="BJ12" s="611"/>
      <c r="BK12" s="611"/>
      <c r="BL12" s="611"/>
      <c r="BM12" s="611"/>
      <c r="BN12" s="612"/>
      <c r="BO12" s="613">
        <v>53.8</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158592</v>
      </c>
      <c r="CS12" s="611"/>
      <c r="CT12" s="611"/>
      <c r="CU12" s="611"/>
      <c r="CV12" s="611"/>
      <c r="CW12" s="611"/>
      <c r="CX12" s="611"/>
      <c r="CY12" s="612"/>
      <c r="CZ12" s="613">
        <v>3.6</v>
      </c>
      <c r="DA12" s="613"/>
      <c r="DB12" s="613"/>
      <c r="DC12" s="613"/>
      <c r="DD12" s="619">
        <v>2429</v>
      </c>
      <c r="DE12" s="611"/>
      <c r="DF12" s="611"/>
      <c r="DG12" s="611"/>
      <c r="DH12" s="611"/>
      <c r="DI12" s="611"/>
      <c r="DJ12" s="611"/>
      <c r="DK12" s="611"/>
      <c r="DL12" s="611"/>
      <c r="DM12" s="611"/>
      <c r="DN12" s="611"/>
      <c r="DO12" s="611"/>
      <c r="DP12" s="612"/>
      <c r="DQ12" s="619">
        <v>127967</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343242</v>
      </c>
      <c r="BH13" s="611"/>
      <c r="BI13" s="611"/>
      <c r="BJ13" s="611"/>
      <c r="BK13" s="611"/>
      <c r="BL13" s="611"/>
      <c r="BM13" s="611"/>
      <c r="BN13" s="612"/>
      <c r="BO13" s="613">
        <v>53.5</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168277</v>
      </c>
      <c r="CS13" s="611"/>
      <c r="CT13" s="611"/>
      <c r="CU13" s="611"/>
      <c r="CV13" s="611"/>
      <c r="CW13" s="611"/>
      <c r="CX13" s="611"/>
      <c r="CY13" s="612"/>
      <c r="CZ13" s="613">
        <v>3.8</v>
      </c>
      <c r="DA13" s="613"/>
      <c r="DB13" s="613"/>
      <c r="DC13" s="613"/>
      <c r="DD13" s="619">
        <v>118721</v>
      </c>
      <c r="DE13" s="611"/>
      <c r="DF13" s="611"/>
      <c r="DG13" s="611"/>
      <c r="DH13" s="611"/>
      <c r="DI13" s="611"/>
      <c r="DJ13" s="611"/>
      <c r="DK13" s="611"/>
      <c r="DL13" s="611"/>
      <c r="DM13" s="611"/>
      <c r="DN13" s="611"/>
      <c r="DO13" s="611"/>
      <c r="DP13" s="612"/>
      <c r="DQ13" s="619">
        <v>60992</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748</v>
      </c>
      <c r="S14" s="611"/>
      <c r="T14" s="611"/>
      <c r="U14" s="611"/>
      <c r="V14" s="611"/>
      <c r="W14" s="611"/>
      <c r="X14" s="611"/>
      <c r="Y14" s="612"/>
      <c r="Z14" s="613">
        <v>0</v>
      </c>
      <c r="AA14" s="613"/>
      <c r="AB14" s="613"/>
      <c r="AC14" s="613"/>
      <c r="AD14" s="614">
        <v>748</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29329</v>
      </c>
      <c r="BH14" s="611"/>
      <c r="BI14" s="611"/>
      <c r="BJ14" s="611"/>
      <c r="BK14" s="611"/>
      <c r="BL14" s="611"/>
      <c r="BM14" s="611"/>
      <c r="BN14" s="612"/>
      <c r="BO14" s="613">
        <v>4.5999999999999996</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208279</v>
      </c>
      <c r="CS14" s="611"/>
      <c r="CT14" s="611"/>
      <c r="CU14" s="611"/>
      <c r="CV14" s="611"/>
      <c r="CW14" s="611"/>
      <c r="CX14" s="611"/>
      <c r="CY14" s="612"/>
      <c r="CZ14" s="613">
        <v>4.8</v>
      </c>
      <c r="DA14" s="613"/>
      <c r="DB14" s="613"/>
      <c r="DC14" s="613"/>
      <c r="DD14" s="619">
        <v>13490</v>
      </c>
      <c r="DE14" s="611"/>
      <c r="DF14" s="611"/>
      <c r="DG14" s="611"/>
      <c r="DH14" s="611"/>
      <c r="DI14" s="611"/>
      <c r="DJ14" s="611"/>
      <c r="DK14" s="611"/>
      <c r="DL14" s="611"/>
      <c r="DM14" s="611"/>
      <c r="DN14" s="611"/>
      <c r="DO14" s="611"/>
      <c r="DP14" s="612"/>
      <c r="DQ14" s="619">
        <v>202777</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42699</v>
      </c>
      <c r="BH15" s="611"/>
      <c r="BI15" s="611"/>
      <c r="BJ15" s="611"/>
      <c r="BK15" s="611"/>
      <c r="BL15" s="611"/>
      <c r="BM15" s="611"/>
      <c r="BN15" s="612"/>
      <c r="BO15" s="613">
        <v>6.7</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417461</v>
      </c>
      <c r="CS15" s="611"/>
      <c r="CT15" s="611"/>
      <c r="CU15" s="611"/>
      <c r="CV15" s="611"/>
      <c r="CW15" s="611"/>
      <c r="CX15" s="611"/>
      <c r="CY15" s="612"/>
      <c r="CZ15" s="613">
        <v>9.6</v>
      </c>
      <c r="DA15" s="613"/>
      <c r="DB15" s="613"/>
      <c r="DC15" s="613"/>
      <c r="DD15" s="619">
        <v>41603</v>
      </c>
      <c r="DE15" s="611"/>
      <c r="DF15" s="611"/>
      <c r="DG15" s="611"/>
      <c r="DH15" s="611"/>
      <c r="DI15" s="611"/>
      <c r="DJ15" s="611"/>
      <c r="DK15" s="611"/>
      <c r="DL15" s="611"/>
      <c r="DM15" s="611"/>
      <c r="DN15" s="611"/>
      <c r="DO15" s="611"/>
      <c r="DP15" s="612"/>
      <c r="DQ15" s="619">
        <v>369754</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5501</v>
      </c>
      <c r="S16" s="611"/>
      <c r="T16" s="611"/>
      <c r="U16" s="611"/>
      <c r="V16" s="611"/>
      <c r="W16" s="611"/>
      <c r="X16" s="611"/>
      <c r="Y16" s="612"/>
      <c r="Z16" s="613">
        <v>0.1</v>
      </c>
      <c r="AA16" s="613"/>
      <c r="AB16" s="613"/>
      <c r="AC16" s="613"/>
      <c r="AD16" s="614">
        <v>5501</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12784</v>
      </c>
      <c r="S17" s="611"/>
      <c r="T17" s="611"/>
      <c r="U17" s="611"/>
      <c r="V17" s="611"/>
      <c r="W17" s="611"/>
      <c r="X17" s="611"/>
      <c r="Y17" s="612"/>
      <c r="Z17" s="613">
        <v>0.3</v>
      </c>
      <c r="AA17" s="613"/>
      <c r="AB17" s="613"/>
      <c r="AC17" s="613"/>
      <c r="AD17" s="614">
        <v>12784</v>
      </c>
      <c r="AE17" s="614"/>
      <c r="AF17" s="614"/>
      <c r="AG17" s="614"/>
      <c r="AH17" s="614"/>
      <c r="AI17" s="614"/>
      <c r="AJ17" s="614"/>
      <c r="AK17" s="614"/>
      <c r="AL17" s="615">
        <v>0.4</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808431</v>
      </c>
      <c r="CS17" s="611"/>
      <c r="CT17" s="611"/>
      <c r="CU17" s="611"/>
      <c r="CV17" s="611"/>
      <c r="CW17" s="611"/>
      <c r="CX17" s="611"/>
      <c r="CY17" s="612"/>
      <c r="CZ17" s="613">
        <v>18.5</v>
      </c>
      <c r="DA17" s="613"/>
      <c r="DB17" s="613"/>
      <c r="DC17" s="613"/>
      <c r="DD17" s="619" t="s">
        <v>122</v>
      </c>
      <c r="DE17" s="611"/>
      <c r="DF17" s="611"/>
      <c r="DG17" s="611"/>
      <c r="DH17" s="611"/>
      <c r="DI17" s="611"/>
      <c r="DJ17" s="611"/>
      <c r="DK17" s="611"/>
      <c r="DL17" s="611"/>
      <c r="DM17" s="611"/>
      <c r="DN17" s="611"/>
      <c r="DO17" s="611"/>
      <c r="DP17" s="612"/>
      <c r="DQ17" s="619">
        <v>800705</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2611</v>
      </c>
      <c r="S18" s="611"/>
      <c r="T18" s="611"/>
      <c r="U18" s="611"/>
      <c r="V18" s="611"/>
      <c r="W18" s="611"/>
      <c r="X18" s="611"/>
      <c r="Y18" s="612"/>
      <c r="Z18" s="613">
        <v>0.1</v>
      </c>
      <c r="AA18" s="613"/>
      <c r="AB18" s="613"/>
      <c r="AC18" s="613"/>
      <c r="AD18" s="614">
        <v>2611</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2505</v>
      </c>
      <c r="S19" s="611"/>
      <c r="T19" s="611"/>
      <c r="U19" s="611"/>
      <c r="V19" s="611"/>
      <c r="W19" s="611"/>
      <c r="X19" s="611"/>
      <c r="Y19" s="612"/>
      <c r="Z19" s="613">
        <v>0.1</v>
      </c>
      <c r="AA19" s="613"/>
      <c r="AB19" s="613"/>
      <c r="AC19" s="613"/>
      <c r="AD19" s="614">
        <v>2505</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106</v>
      </c>
      <c r="S20" s="611"/>
      <c r="T20" s="611"/>
      <c r="U20" s="611"/>
      <c r="V20" s="611"/>
      <c r="W20" s="611"/>
      <c r="X20" s="611"/>
      <c r="Y20" s="612"/>
      <c r="Z20" s="613">
        <v>0</v>
      </c>
      <c r="AA20" s="613"/>
      <c r="AB20" s="613"/>
      <c r="AC20" s="613"/>
      <c r="AD20" s="614">
        <v>106</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4370959</v>
      </c>
      <c r="CS20" s="611"/>
      <c r="CT20" s="611"/>
      <c r="CU20" s="611"/>
      <c r="CV20" s="611"/>
      <c r="CW20" s="611"/>
      <c r="CX20" s="611"/>
      <c r="CY20" s="612"/>
      <c r="CZ20" s="613">
        <v>100</v>
      </c>
      <c r="DA20" s="613"/>
      <c r="DB20" s="613"/>
      <c r="DC20" s="613"/>
      <c r="DD20" s="619">
        <v>407926</v>
      </c>
      <c r="DE20" s="611"/>
      <c r="DF20" s="611"/>
      <c r="DG20" s="611"/>
      <c r="DH20" s="611"/>
      <c r="DI20" s="611"/>
      <c r="DJ20" s="611"/>
      <c r="DK20" s="611"/>
      <c r="DL20" s="611"/>
      <c r="DM20" s="611"/>
      <c r="DN20" s="611"/>
      <c r="DO20" s="611"/>
      <c r="DP20" s="612"/>
      <c r="DQ20" s="619">
        <v>3521943</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2419132</v>
      </c>
      <c r="S21" s="611"/>
      <c r="T21" s="611"/>
      <c r="U21" s="611"/>
      <c r="V21" s="611"/>
      <c r="W21" s="611"/>
      <c r="X21" s="611"/>
      <c r="Y21" s="612"/>
      <c r="Z21" s="613">
        <v>51.9</v>
      </c>
      <c r="AA21" s="613"/>
      <c r="AB21" s="613"/>
      <c r="AC21" s="613"/>
      <c r="AD21" s="614">
        <v>2240916</v>
      </c>
      <c r="AE21" s="614"/>
      <c r="AF21" s="614"/>
      <c r="AG21" s="614"/>
      <c r="AH21" s="614"/>
      <c r="AI21" s="614"/>
      <c r="AJ21" s="614"/>
      <c r="AK21" s="614"/>
      <c r="AL21" s="615">
        <v>70.900000000000006</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2240916</v>
      </c>
      <c r="S22" s="611"/>
      <c r="T22" s="611"/>
      <c r="U22" s="611"/>
      <c r="V22" s="611"/>
      <c r="W22" s="611"/>
      <c r="X22" s="611"/>
      <c r="Y22" s="612"/>
      <c r="Z22" s="613">
        <v>48.1</v>
      </c>
      <c r="AA22" s="613"/>
      <c r="AB22" s="613"/>
      <c r="AC22" s="613"/>
      <c r="AD22" s="614">
        <v>2240916</v>
      </c>
      <c r="AE22" s="614"/>
      <c r="AF22" s="614"/>
      <c r="AG22" s="614"/>
      <c r="AH22" s="614"/>
      <c r="AI22" s="614"/>
      <c r="AJ22" s="614"/>
      <c r="AK22" s="614"/>
      <c r="AL22" s="615">
        <v>70.900000000000006</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177498</v>
      </c>
      <c r="S23" s="611"/>
      <c r="T23" s="611"/>
      <c r="U23" s="611"/>
      <c r="V23" s="611"/>
      <c r="W23" s="611"/>
      <c r="X23" s="611"/>
      <c r="Y23" s="612"/>
      <c r="Z23" s="613">
        <v>3.8</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v>718</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1973193</v>
      </c>
      <c r="CS24" s="600"/>
      <c r="CT24" s="600"/>
      <c r="CU24" s="600"/>
      <c r="CV24" s="600"/>
      <c r="CW24" s="600"/>
      <c r="CX24" s="600"/>
      <c r="CY24" s="601"/>
      <c r="CZ24" s="604">
        <v>45.1</v>
      </c>
      <c r="DA24" s="605"/>
      <c r="DB24" s="605"/>
      <c r="DC24" s="621"/>
      <c r="DD24" s="644">
        <v>1720438</v>
      </c>
      <c r="DE24" s="600"/>
      <c r="DF24" s="600"/>
      <c r="DG24" s="600"/>
      <c r="DH24" s="600"/>
      <c r="DI24" s="600"/>
      <c r="DJ24" s="600"/>
      <c r="DK24" s="601"/>
      <c r="DL24" s="644">
        <v>1622789</v>
      </c>
      <c r="DM24" s="600"/>
      <c r="DN24" s="600"/>
      <c r="DO24" s="600"/>
      <c r="DP24" s="600"/>
      <c r="DQ24" s="600"/>
      <c r="DR24" s="600"/>
      <c r="DS24" s="600"/>
      <c r="DT24" s="600"/>
      <c r="DU24" s="600"/>
      <c r="DV24" s="601"/>
      <c r="DW24" s="604">
        <v>51.1</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3308100</v>
      </c>
      <c r="S25" s="611"/>
      <c r="T25" s="611"/>
      <c r="U25" s="611"/>
      <c r="V25" s="611"/>
      <c r="W25" s="611"/>
      <c r="X25" s="611"/>
      <c r="Y25" s="612"/>
      <c r="Z25" s="613">
        <v>71</v>
      </c>
      <c r="AA25" s="613"/>
      <c r="AB25" s="613"/>
      <c r="AC25" s="613"/>
      <c r="AD25" s="614">
        <v>3129884</v>
      </c>
      <c r="AE25" s="614"/>
      <c r="AF25" s="614"/>
      <c r="AG25" s="614"/>
      <c r="AH25" s="614"/>
      <c r="AI25" s="614"/>
      <c r="AJ25" s="614"/>
      <c r="AK25" s="614"/>
      <c r="AL25" s="615">
        <v>99.1</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760253</v>
      </c>
      <c r="CS25" s="640"/>
      <c r="CT25" s="640"/>
      <c r="CU25" s="640"/>
      <c r="CV25" s="640"/>
      <c r="CW25" s="640"/>
      <c r="CX25" s="640"/>
      <c r="CY25" s="641"/>
      <c r="CZ25" s="615">
        <v>17.399999999999999</v>
      </c>
      <c r="DA25" s="642"/>
      <c r="DB25" s="642"/>
      <c r="DC25" s="645"/>
      <c r="DD25" s="619">
        <v>718002</v>
      </c>
      <c r="DE25" s="640"/>
      <c r="DF25" s="640"/>
      <c r="DG25" s="640"/>
      <c r="DH25" s="640"/>
      <c r="DI25" s="640"/>
      <c r="DJ25" s="640"/>
      <c r="DK25" s="641"/>
      <c r="DL25" s="619">
        <v>706976</v>
      </c>
      <c r="DM25" s="640"/>
      <c r="DN25" s="640"/>
      <c r="DO25" s="640"/>
      <c r="DP25" s="640"/>
      <c r="DQ25" s="640"/>
      <c r="DR25" s="640"/>
      <c r="DS25" s="640"/>
      <c r="DT25" s="640"/>
      <c r="DU25" s="640"/>
      <c r="DV25" s="641"/>
      <c r="DW25" s="615">
        <v>22.3</v>
      </c>
      <c r="DX25" s="642"/>
      <c r="DY25" s="642"/>
      <c r="DZ25" s="642"/>
      <c r="EA25" s="642"/>
      <c r="EB25" s="642"/>
      <c r="EC25" s="643"/>
    </row>
    <row r="26" spans="2:133" ht="11.25" customHeight="1" x14ac:dyDescent="0.2">
      <c r="B26" s="607" t="s">
        <v>283</v>
      </c>
      <c r="C26" s="608"/>
      <c r="D26" s="608"/>
      <c r="E26" s="608"/>
      <c r="F26" s="608"/>
      <c r="G26" s="608"/>
      <c r="H26" s="608"/>
      <c r="I26" s="608"/>
      <c r="J26" s="608"/>
      <c r="K26" s="608"/>
      <c r="L26" s="608"/>
      <c r="M26" s="608"/>
      <c r="N26" s="608"/>
      <c r="O26" s="608"/>
      <c r="P26" s="608"/>
      <c r="Q26" s="609"/>
      <c r="R26" s="610">
        <v>490</v>
      </c>
      <c r="S26" s="611"/>
      <c r="T26" s="611"/>
      <c r="U26" s="611"/>
      <c r="V26" s="611"/>
      <c r="W26" s="611"/>
      <c r="X26" s="611"/>
      <c r="Y26" s="612"/>
      <c r="Z26" s="613">
        <v>0</v>
      </c>
      <c r="AA26" s="613"/>
      <c r="AB26" s="613"/>
      <c r="AC26" s="613"/>
      <c r="AD26" s="614">
        <v>490</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443076</v>
      </c>
      <c r="CS26" s="611"/>
      <c r="CT26" s="611"/>
      <c r="CU26" s="611"/>
      <c r="CV26" s="611"/>
      <c r="CW26" s="611"/>
      <c r="CX26" s="611"/>
      <c r="CY26" s="612"/>
      <c r="CZ26" s="615">
        <v>10.1</v>
      </c>
      <c r="DA26" s="642"/>
      <c r="DB26" s="642"/>
      <c r="DC26" s="645"/>
      <c r="DD26" s="619">
        <v>418667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2"/>
      <c r="DY26" s="642"/>
      <c r="DZ26" s="642"/>
      <c r="EA26" s="642"/>
      <c r="EB26" s="642"/>
      <c r="EC26" s="643"/>
    </row>
    <row r="27" spans="2:133" ht="11.25" customHeight="1" x14ac:dyDescent="0.2">
      <c r="B27" s="607" t="s">
        <v>286</v>
      </c>
      <c r="C27" s="608"/>
      <c r="D27" s="608"/>
      <c r="E27" s="608"/>
      <c r="F27" s="608"/>
      <c r="G27" s="608"/>
      <c r="H27" s="608"/>
      <c r="I27" s="608"/>
      <c r="J27" s="608"/>
      <c r="K27" s="608"/>
      <c r="L27" s="608"/>
      <c r="M27" s="608"/>
      <c r="N27" s="608"/>
      <c r="O27" s="608"/>
      <c r="P27" s="608"/>
      <c r="Q27" s="609"/>
      <c r="R27" s="610">
        <v>5445</v>
      </c>
      <c r="S27" s="611"/>
      <c r="T27" s="611"/>
      <c r="U27" s="611"/>
      <c r="V27" s="611"/>
      <c r="W27" s="611"/>
      <c r="X27" s="611"/>
      <c r="Y27" s="612"/>
      <c r="Z27" s="613">
        <v>0.1</v>
      </c>
      <c r="AA27" s="613"/>
      <c r="AB27" s="613"/>
      <c r="AC27" s="613"/>
      <c r="AD27" s="614">
        <v>2370</v>
      </c>
      <c r="AE27" s="614"/>
      <c r="AF27" s="614"/>
      <c r="AG27" s="614"/>
      <c r="AH27" s="614"/>
      <c r="AI27" s="614"/>
      <c r="AJ27" s="614"/>
      <c r="AK27" s="614"/>
      <c r="AL27" s="615">
        <v>0.1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641945</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404509</v>
      </c>
      <c r="CS27" s="640"/>
      <c r="CT27" s="640"/>
      <c r="CU27" s="640"/>
      <c r="CV27" s="640"/>
      <c r="CW27" s="640"/>
      <c r="CX27" s="640"/>
      <c r="CY27" s="641"/>
      <c r="CZ27" s="615">
        <v>9.3000000000000007</v>
      </c>
      <c r="DA27" s="642"/>
      <c r="DB27" s="642"/>
      <c r="DC27" s="645"/>
      <c r="DD27" s="619">
        <v>201731</v>
      </c>
      <c r="DE27" s="640"/>
      <c r="DF27" s="640"/>
      <c r="DG27" s="640"/>
      <c r="DH27" s="640"/>
      <c r="DI27" s="640"/>
      <c r="DJ27" s="640"/>
      <c r="DK27" s="641"/>
      <c r="DL27" s="619">
        <v>115108</v>
      </c>
      <c r="DM27" s="640"/>
      <c r="DN27" s="640"/>
      <c r="DO27" s="640"/>
      <c r="DP27" s="640"/>
      <c r="DQ27" s="640"/>
      <c r="DR27" s="640"/>
      <c r="DS27" s="640"/>
      <c r="DT27" s="640"/>
      <c r="DU27" s="640"/>
      <c r="DV27" s="641"/>
      <c r="DW27" s="615">
        <v>3.6</v>
      </c>
      <c r="DX27" s="642"/>
      <c r="DY27" s="642"/>
      <c r="DZ27" s="642"/>
      <c r="EA27" s="642"/>
      <c r="EB27" s="642"/>
      <c r="EC27" s="643"/>
    </row>
    <row r="28" spans="2:133" ht="11.25" customHeight="1" x14ac:dyDescent="0.2">
      <c r="B28" s="607" t="s">
        <v>289</v>
      </c>
      <c r="C28" s="608"/>
      <c r="D28" s="608"/>
      <c r="E28" s="608"/>
      <c r="F28" s="608"/>
      <c r="G28" s="608"/>
      <c r="H28" s="608"/>
      <c r="I28" s="608"/>
      <c r="J28" s="608"/>
      <c r="K28" s="608"/>
      <c r="L28" s="608"/>
      <c r="M28" s="608"/>
      <c r="N28" s="608"/>
      <c r="O28" s="608"/>
      <c r="P28" s="608"/>
      <c r="Q28" s="609"/>
      <c r="R28" s="610">
        <v>30828</v>
      </c>
      <c r="S28" s="611"/>
      <c r="T28" s="611"/>
      <c r="U28" s="611"/>
      <c r="V28" s="611"/>
      <c r="W28" s="611"/>
      <c r="X28" s="611"/>
      <c r="Y28" s="612"/>
      <c r="Z28" s="613">
        <v>0.7</v>
      </c>
      <c r="AA28" s="613"/>
      <c r="AB28" s="613"/>
      <c r="AC28" s="613"/>
      <c r="AD28" s="614">
        <v>8872</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808431</v>
      </c>
      <c r="CS28" s="611"/>
      <c r="CT28" s="611"/>
      <c r="CU28" s="611"/>
      <c r="CV28" s="611"/>
      <c r="CW28" s="611"/>
      <c r="CX28" s="611"/>
      <c r="CY28" s="612"/>
      <c r="CZ28" s="615">
        <v>18.5</v>
      </c>
      <c r="DA28" s="642"/>
      <c r="DB28" s="642"/>
      <c r="DC28" s="645"/>
      <c r="DD28" s="619">
        <v>800705</v>
      </c>
      <c r="DE28" s="611"/>
      <c r="DF28" s="611"/>
      <c r="DG28" s="611"/>
      <c r="DH28" s="611"/>
      <c r="DI28" s="611"/>
      <c r="DJ28" s="611"/>
      <c r="DK28" s="612"/>
      <c r="DL28" s="619">
        <v>800705</v>
      </c>
      <c r="DM28" s="611"/>
      <c r="DN28" s="611"/>
      <c r="DO28" s="611"/>
      <c r="DP28" s="611"/>
      <c r="DQ28" s="611"/>
      <c r="DR28" s="611"/>
      <c r="DS28" s="611"/>
      <c r="DT28" s="611"/>
      <c r="DU28" s="611"/>
      <c r="DV28" s="612"/>
      <c r="DW28" s="615">
        <v>25.2</v>
      </c>
      <c r="DX28" s="642"/>
      <c r="DY28" s="642"/>
      <c r="DZ28" s="642"/>
      <c r="EA28" s="642"/>
      <c r="EB28" s="642"/>
      <c r="EC28" s="643"/>
    </row>
    <row r="29" spans="2:133" ht="11.25" customHeight="1" x14ac:dyDescent="0.2">
      <c r="B29" s="607" t="s">
        <v>291</v>
      </c>
      <c r="C29" s="608"/>
      <c r="D29" s="608"/>
      <c r="E29" s="608"/>
      <c r="F29" s="608"/>
      <c r="G29" s="608"/>
      <c r="H29" s="608"/>
      <c r="I29" s="608"/>
      <c r="J29" s="608"/>
      <c r="K29" s="608"/>
      <c r="L29" s="608"/>
      <c r="M29" s="608"/>
      <c r="N29" s="608"/>
      <c r="O29" s="608"/>
      <c r="P29" s="608"/>
      <c r="Q29" s="609"/>
      <c r="R29" s="610">
        <v>4097</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808431</v>
      </c>
      <c r="CS29" s="640"/>
      <c r="CT29" s="640"/>
      <c r="CU29" s="640"/>
      <c r="CV29" s="640"/>
      <c r="CW29" s="640"/>
      <c r="CX29" s="640"/>
      <c r="CY29" s="641"/>
      <c r="CZ29" s="615">
        <v>18.5</v>
      </c>
      <c r="DA29" s="642"/>
      <c r="DB29" s="642"/>
      <c r="DC29" s="645"/>
      <c r="DD29" s="619">
        <v>800705</v>
      </c>
      <c r="DE29" s="640"/>
      <c r="DF29" s="640"/>
      <c r="DG29" s="640"/>
      <c r="DH29" s="640"/>
      <c r="DI29" s="640"/>
      <c r="DJ29" s="640"/>
      <c r="DK29" s="641"/>
      <c r="DL29" s="619">
        <v>800705</v>
      </c>
      <c r="DM29" s="640"/>
      <c r="DN29" s="640"/>
      <c r="DO29" s="640"/>
      <c r="DP29" s="640"/>
      <c r="DQ29" s="640"/>
      <c r="DR29" s="640"/>
      <c r="DS29" s="640"/>
      <c r="DT29" s="640"/>
      <c r="DU29" s="640"/>
      <c r="DV29" s="641"/>
      <c r="DW29" s="615">
        <v>25.2</v>
      </c>
      <c r="DX29" s="642"/>
      <c r="DY29" s="642"/>
      <c r="DZ29" s="642"/>
      <c r="EA29" s="642"/>
      <c r="EB29" s="642"/>
      <c r="EC29" s="643"/>
    </row>
    <row r="30" spans="2:133" ht="11.25" customHeight="1" x14ac:dyDescent="0.2">
      <c r="B30" s="607" t="s">
        <v>293</v>
      </c>
      <c r="C30" s="608"/>
      <c r="D30" s="608"/>
      <c r="E30" s="608"/>
      <c r="F30" s="608"/>
      <c r="G30" s="608"/>
      <c r="H30" s="608"/>
      <c r="I30" s="608"/>
      <c r="J30" s="608"/>
      <c r="K30" s="608"/>
      <c r="L30" s="608"/>
      <c r="M30" s="608"/>
      <c r="N30" s="608"/>
      <c r="O30" s="608"/>
      <c r="P30" s="608"/>
      <c r="Q30" s="609"/>
      <c r="R30" s="610">
        <v>373971</v>
      </c>
      <c r="S30" s="611"/>
      <c r="T30" s="611"/>
      <c r="U30" s="611"/>
      <c r="V30" s="611"/>
      <c r="W30" s="611"/>
      <c r="X30" s="611"/>
      <c r="Y30" s="612"/>
      <c r="Z30" s="613">
        <v>8</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793777</v>
      </c>
      <c r="CS30" s="611"/>
      <c r="CT30" s="611"/>
      <c r="CU30" s="611"/>
      <c r="CV30" s="611"/>
      <c r="CW30" s="611"/>
      <c r="CX30" s="611"/>
      <c r="CY30" s="612"/>
      <c r="CZ30" s="615">
        <v>18.2</v>
      </c>
      <c r="DA30" s="642"/>
      <c r="DB30" s="642"/>
      <c r="DC30" s="645"/>
      <c r="DD30" s="619">
        <v>786900</v>
      </c>
      <c r="DE30" s="611"/>
      <c r="DF30" s="611"/>
      <c r="DG30" s="611"/>
      <c r="DH30" s="611"/>
      <c r="DI30" s="611"/>
      <c r="DJ30" s="611"/>
      <c r="DK30" s="612"/>
      <c r="DL30" s="619">
        <v>786900</v>
      </c>
      <c r="DM30" s="611"/>
      <c r="DN30" s="611"/>
      <c r="DO30" s="611"/>
      <c r="DP30" s="611"/>
      <c r="DQ30" s="611"/>
      <c r="DR30" s="611"/>
      <c r="DS30" s="611"/>
      <c r="DT30" s="611"/>
      <c r="DU30" s="611"/>
      <c r="DV30" s="612"/>
      <c r="DW30" s="615">
        <v>24.8</v>
      </c>
      <c r="DX30" s="642"/>
      <c r="DY30" s="642"/>
      <c r="DZ30" s="642"/>
      <c r="EA30" s="642"/>
      <c r="EB30" s="642"/>
      <c r="EC30" s="643"/>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98.7</v>
      </c>
      <c r="BH31" s="654"/>
      <c r="BI31" s="654"/>
      <c r="BJ31" s="654"/>
      <c r="BK31" s="654"/>
      <c r="BL31" s="654"/>
      <c r="BM31" s="605">
        <v>96.8</v>
      </c>
      <c r="BN31" s="654"/>
      <c r="BO31" s="654"/>
      <c r="BP31" s="654"/>
      <c r="BQ31" s="655"/>
      <c r="BR31" s="657">
        <v>99.2</v>
      </c>
      <c r="BS31" s="654"/>
      <c r="BT31" s="654"/>
      <c r="BU31" s="654"/>
      <c r="BV31" s="654"/>
      <c r="BW31" s="654"/>
      <c r="BX31" s="605">
        <v>97.3</v>
      </c>
      <c r="BY31" s="654"/>
      <c r="BZ31" s="654"/>
      <c r="CA31" s="654"/>
      <c r="CB31" s="655"/>
      <c r="CD31" s="650"/>
      <c r="CE31" s="651"/>
      <c r="CF31" s="607" t="s">
        <v>300</v>
      </c>
      <c r="CG31" s="608"/>
      <c r="CH31" s="608"/>
      <c r="CI31" s="608"/>
      <c r="CJ31" s="608"/>
      <c r="CK31" s="608"/>
      <c r="CL31" s="608"/>
      <c r="CM31" s="608"/>
      <c r="CN31" s="608"/>
      <c r="CO31" s="608"/>
      <c r="CP31" s="608"/>
      <c r="CQ31" s="609"/>
      <c r="CR31" s="610">
        <v>14654</v>
      </c>
      <c r="CS31" s="640"/>
      <c r="CT31" s="640"/>
      <c r="CU31" s="640"/>
      <c r="CV31" s="640"/>
      <c r="CW31" s="640"/>
      <c r="CX31" s="640"/>
      <c r="CY31" s="641"/>
      <c r="CZ31" s="615">
        <v>0.3</v>
      </c>
      <c r="DA31" s="642"/>
      <c r="DB31" s="642"/>
      <c r="DC31" s="645"/>
      <c r="DD31" s="619">
        <v>13805</v>
      </c>
      <c r="DE31" s="640"/>
      <c r="DF31" s="640"/>
      <c r="DG31" s="640"/>
      <c r="DH31" s="640"/>
      <c r="DI31" s="640"/>
      <c r="DJ31" s="640"/>
      <c r="DK31" s="641"/>
      <c r="DL31" s="619">
        <v>13805</v>
      </c>
      <c r="DM31" s="640"/>
      <c r="DN31" s="640"/>
      <c r="DO31" s="640"/>
      <c r="DP31" s="640"/>
      <c r="DQ31" s="640"/>
      <c r="DR31" s="640"/>
      <c r="DS31" s="640"/>
      <c r="DT31" s="640"/>
      <c r="DU31" s="640"/>
      <c r="DV31" s="641"/>
      <c r="DW31" s="615">
        <v>0.4</v>
      </c>
      <c r="DX31" s="642"/>
      <c r="DY31" s="642"/>
      <c r="DZ31" s="642"/>
      <c r="EA31" s="642"/>
      <c r="EB31" s="642"/>
      <c r="EC31" s="643"/>
    </row>
    <row r="32" spans="2:133" ht="11.25" customHeight="1" x14ac:dyDescent="0.2">
      <c r="B32" s="607" t="s">
        <v>301</v>
      </c>
      <c r="C32" s="608"/>
      <c r="D32" s="608"/>
      <c r="E32" s="608"/>
      <c r="F32" s="608"/>
      <c r="G32" s="608"/>
      <c r="H32" s="608"/>
      <c r="I32" s="608"/>
      <c r="J32" s="608"/>
      <c r="K32" s="608"/>
      <c r="L32" s="608"/>
      <c r="M32" s="608"/>
      <c r="N32" s="608"/>
      <c r="O32" s="608"/>
      <c r="P32" s="608"/>
      <c r="Q32" s="609"/>
      <c r="R32" s="610">
        <v>336842</v>
      </c>
      <c r="S32" s="611"/>
      <c r="T32" s="611"/>
      <c r="U32" s="611"/>
      <c r="V32" s="611"/>
      <c r="W32" s="611"/>
      <c r="X32" s="611"/>
      <c r="Y32" s="612"/>
      <c r="Z32" s="613">
        <v>7.2</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97.8</v>
      </c>
      <c r="BH32" s="640"/>
      <c r="BI32" s="640"/>
      <c r="BJ32" s="640"/>
      <c r="BK32" s="640"/>
      <c r="BL32" s="640"/>
      <c r="BM32" s="616">
        <v>96.2</v>
      </c>
      <c r="BN32" s="640"/>
      <c r="BO32" s="640"/>
      <c r="BP32" s="640"/>
      <c r="BQ32" s="656"/>
      <c r="BR32" s="667">
        <v>99.3</v>
      </c>
      <c r="BS32" s="640"/>
      <c r="BT32" s="640"/>
      <c r="BU32" s="640"/>
      <c r="BV32" s="640"/>
      <c r="BW32" s="640"/>
      <c r="BX32" s="616">
        <v>97.4</v>
      </c>
      <c r="BY32" s="640"/>
      <c r="BZ32" s="640"/>
      <c r="CA32" s="640"/>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2"/>
      <c r="DB32" s="642"/>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2"/>
      <c r="DY32" s="642"/>
      <c r="DZ32" s="642"/>
      <c r="EA32" s="642"/>
      <c r="EB32" s="642"/>
      <c r="EC32" s="643"/>
    </row>
    <row r="33" spans="2:133" ht="11.25" customHeight="1" x14ac:dyDescent="0.2">
      <c r="B33" s="607" t="s">
        <v>305</v>
      </c>
      <c r="C33" s="608"/>
      <c r="D33" s="608"/>
      <c r="E33" s="608"/>
      <c r="F33" s="608"/>
      <c r="G33" s="608"/>
      <c r="H33" s="608"/>
      <c r="I33" s="608"/>
      <c r="J33" s="608"/>
      <c r="K33" s="608"/>
      <c r="L33" s="608"/>
      <c r="M33" s="608"/>
      <c r="N33" s="608"/>
      <c r="O33" s="608"/>
      <c r="P33" s="608"/>
      <c r="Q33" s="609"/>
      <c r="R33" s="610">
        <v>17218</v>
      </c>
      <c r="S33" s="611"/>
      <c r="T33" s="611"/>
      <c r="U33" s="611"/>
      <c r="V33" s="611"/>
      <c r="W33" s="611"/>
      <c r="X33" s="611"/>
      <c r="Y33" s="612"/>
      <c r="Z33" s="613">
        <v>0.4</v>
      </c>
      <c r="AA33" s="613"/>
      <c r="AB33" s="613"/>
      <c r="AC33" s="613"/>
      <c r="AD33" s="614">
        <v>17112</v>
      </c>
      <c r="AE33" s="614"/>
      <c r="AF33" s="614"/>
      <c r="AG33" s="614"/>
      <c r="AH33" s="614"/>
      <c r="AI33" s="614"/>
      <c r="AJ33" s="614"/>
      <c r="AK33" s="614"/>
      <c r="AL33" s="615">
        <v>0.5</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99.1</v>
      </c>
      <c r="BH33" s="669"/>
      <c r="BI33" s="669"/>
      <c r="BJ33" s="669"/>
      <c r="BK33" s="669"/>
      <c r="BL33" s="669"/>
      <c r="BM33" s="670">
        <v>96.7</v>
      </c>
      <c r="BN33" s="669"/>
      <c r="BO33" s="669"/>
      <c r="BP33" s="669"/>
      <c r="BQ33" s="671"/>
      <c r="BR33" s="668">
        <v>99.1</v>
      </c>
      <c r="BS33" s="669"/>
      <c r="BT33" s="669"/>
      <c r="BU33" s="669"/>
      <c r="BV33" s="669"/>
      <c r="BW33" s="669"/>
      <c r="BX33" s="670">
        <v>96.6</v>
      </c>
      <c r="BY33" s="669"/>
      <c r="BZ33" s="669"/>
      <c r="CA33" s="669"/>
      <c r="CB33" s="671"/>
      <c r="CD33" s="607" t="s">
        <v>307</v>
      </c>
      <c r="CE33" s="608"/>
      <c r="CF33" s="608"/>
      <c r="CG33" s="608"/>
      <c r="CH33" s="608"/>
      <c r="CI33" s="608"/>
      <c r="CJ33" s="608"/>
      <c r="CK33" s="608"/>
      <c r="CL33" s="608"/>
      <c r="CM33" s="608"/>
      <c r="CN33" s="608"/>
      <c r="CO33" s="608"/>
      <c r="CP33" s="608"/>
      <c r="CQ33" s="609"/>
      <c r="CR33" s="610">
        <v>1989840</v>
      </c>
      <c r="CS33" s="640"/>
      <c r="CT33" s="640"/>
      <c r="CU33" s="640"/>
      <c r="CV33" s="640"/>
      <c r="CW33" s="640"/>
      <c r="CX33" s="640"/>
      <c r="CY33" s="641"/>
      <c r="CZ33" s="615">
        <v>45.5</v>
      </c>
      <c r="DA33" s="642"/>
      <c r="DB33" s="642"/>
      <c r="DC33" s="645"/>
      <c r="DD33" s="619">
        <v>1735491</v>
      </c>
      <c r="DE33" s="640"/>
      <c r="DF33" s="640"/>
      <c r="DG33" s="640"/>
      <c r="DH33" s="640"/>
      <c r="DI33" s="640"/>
      <c r="DJ33" s="640"/>
      <c r="DK33" s="641"/>
      <c r="DL33" s="619">
        <v>1205093</v>
      </c>
      <c r="DM33" s="640"/>
      <c r="DN33" s="640"/>
      <c r="DO33" s="640"/>
      <c r="DP33" s="640"/>
      <c r="DQ33" s="640"/>
      <c r="DR33" s="640"/>
      <c r="DS33" s="640"/>
      <c r="DT33" s="640"/>
      <c r="DU33" s="640"/>
      <c r="DV33" s="641"/>
      <c r="DW33" s="615">
        <v>38</v>
      </c>
      <c r="DX33" s="642"/>
      <c r="DY33" s="642"/>
      <c r="DZ33" s="642"/>
      <c r="EA33" s="642"/>
      <c r="EB33" s="642"/>
      <c r="EC33" s="643"/>
    </row>
    <row r="34" spans="2:133" ht="11.25" customHeight="1" x14ac:dyDescent="0.2">
      <c r="B34" s="607" t="s">
        <v>308</v>
      </c>
      <c r="C34" s="608"/>
      <c r="D34" s="608"/>
      <c r="E34" s="608"/>
      <c r="F34" s="608"/>
      <c r="G34" s="608"/>
      <c r="H34" s="608"/>
      <c r="I34" s="608"/>
      <c r="J34" s="608"/>
      <c r="K34" s="608"/>
      <c r="L34" s="608"/>
      <c r="M34" s="608"/>
      <c r="N34" s="608"/>
      <c r="O34" s="608"/>
      <c r="P34" s="608"/>
      <c r="Q34" s="609"/>
      <c r="R34" s="610">
        <v>1129</v>
      </c>
      <c r="S34" s="611"/>
      <c r="T34" s="611"/>
      <c r="U34" s="611"/>
      <c r="V34" s="611"/>
      <c r="W34" s="611"/>
      <c r="X34" s="611"/>
      <c r="Y34" s="612"/>
      <c r="Z34" s="613">
        <v>0</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592702</v>
      </c>
      <c r="CS34" s="611"/>
      <c r="CT34" s="611"/>
      <c r="CU34" s="611"/>
      <c r="CV34" s="611"/>
      <c r="CW34" s="611"/>
      <c r="CX34" s="611"/>
      <c r="CY34" s="612"/>
      <c r="CZ34" s="615">
        <v>13.6</v>
      </c>
      <c r="DA34" s="642"/>
      <c r="DB34" s="642"/>
      <c r="DC34" s="645"/>
      <c r="DD34" s="619">
        <v>506559</v>
      </c>
      <c r="DE34" s="611"/>
      <c r="DF34" s="611"/>
      <c r="DG34" s="611"/>
      <c r="DH34" s="611"/>
      <c r="DI34" s="611"/>
      <c r="DJ34" s="611"/>
      <c r="DK34" s="612"/>
      <c r="DL34" s="619">
        <v>435636</v>
      </c>
      <c r="DM34" s="611"/>
      <c r="DN34" s="611"/>
      <c r="DO34" s="611"/>
      <c r="DP34" s="611"/>
      <c r="DQ34" s="611"/>
      <c r="DR34" s="611"/>
      <c r="DS34" s="611"/>
      <c r="DT34" s="611"/>
      <c r="DU34" s="611"/>
      <c r="DV34" s="612"/>
      <c r="DW34" s="615">
        <v>13.7</v>
      </c>
      <c r="DX34" s="642"/>
      <c r="DY34" s="642"/>
      <c r="DZ34" s="642"/>
      <c r="EA34" s="642"/>
      <c r="EB34" s="642"/>
      <c r="EC34" s="643"/>
    </row>
    <row r="35" spans="2:133" ht="11.25" customHeight="1" x14ac:dyDescent="0.2">
      <c r="B35" s="607" t="s">
        <v>310</v>
      </c>
      <c r="C35" s="608"/>
      <c r="D35" s="608"/>
      <c r="E35" s="608"/>
      <c r="F35" s="608"/>
      <c r="G35" s="608"/>
      <c r="H35" s="608"/>
      <c r="I35" s="608"/>
      <c r="J35" s="608"/>
      <c r="K35" s="608"/>
      <c r="L35" s="608"/>
      <c r="M35" s="608"/>
      <c r="N35" s="608"/>
      <c r="O35" s="608"/>
      <c r="P35" s="608"/>
      <c r="Q35" s="609"/>
      <c r="R35" s="610">
        <v>11510</v>
      </c>
      <c r="S35" s="611"/>
      <c r="T35" s="611"/>
      <c r="U35" s="611"/>
      <c r="V35" s="611"/>
      <c r="W35" s="611"/>
      <c r="X35" s="611"/>
      <c r="Y35" s="612"/>
      <c r="Z35" s="613">
        <v>0.2</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39793</v>
      </c>
      <c r="CS35" s="640"/>
      <c r="CT35" s="640"/>
      <c r="CU35" s="640"/>
      <c r="CV35" s="640"/>
      <c r="CW35" s="640"/>
      <c r="CX35" s="640"/>
      <c r="CY35" s="641"/>
      <c r="CZ35" s="615">
        <v>0.9</v>
      </c>
      <c r="DA35" s="642"/>
      <c r="DB35" s="642"/>
      <c r="DC35" s="645"/>
      <c r="DD35" s="619">
        <v>36099</v>
      </c>
      <c r="DE35" s="640"/>
      <c r="DF35" s="640"/>
      <c r="DG35" s="640"/>
      <c r="DH35" s="640"/>
      <c r="DI35" s="640"/>
      <c r="DJ35" s="640"/>
      <c r="DK35" s="641"/>
      <c r="DL35" s="619">
        <v>36099</v>
      </c>
      <c r="DM35" s="640"/>
      <c r="DN35" s="640"/>
      <c r="DO35" s="640"/>
      <c r="DP35" s="640"/>
      <c r="DQ35" s="640"/>
      <c r="DR35" s="640"/>
      <c r="DS35" s="640"/>
      <c r="DT35" s="640"/>
      <c r="DU35" s="640"/>
      <c r="DV35" s="641"/>
      <c r="DW35" s="615">
        <v>1.1000000000000001</v>
      </c>
      <c r="DX35" s="642"/>
      <c r="DY35" s="642"/>
      <c r="DZ35" s="642"/>
      <c r="EA35" s="642"/>
      <c r="EB35" s="642"/>
      <c r="EC35" s="643"/>
    </row>
    <row r="36" spans="2:133" ht="11.25" customHeight="1" x14ac:dyDescent="0.2">
      <c r="B36" s="607" t="s">
        <v>314</v>
      </c>
      <c r="C36" s="608"/>
      <c r="D36" s="608"/>
      <c r="E36" s="608"/>
      <c r="F36" s="608"/>
      <c r="G36" s="608"/>
      <c r="H36" s="608"/>
      <c r="I36" s="608"/>
      <c r="J36" s="608"/>
      <c r="K36" s="608"/>
      <c r="L36" s="608"/>
      <c r="M36" s="608"/>
      <c r="N36" s="608"/>
      <c r="O36" s="608"/>
      <c r="P36" s="608"/>
      <c r="Q36" s="609"/>
      <c r="R36" s="610">
        <v>325678</v>
      </c>
      <c r="S36" s="611"/>
      <c r="T36" s="611"/>
      <c r="U36" s="611"/>
      <c r="V36" s="611"/>
      <c r="W36" s="611"/>
      <c r="X36" s="611"/>
      <c r="Y36" s="612"/>
      <c r="Z36" s="613">
        <v>7</v>
      </c>
      <c r="AA36" s="613"/>
      <c r="AB36" s="613"/>
      <c r="AC36" s="613"/>
      <c r="AD36" s="614" t="s">
        <v>122</v>
      </c>
      <c r="AE36" s="614"/>
      <c r="AF36" s="614"/>
      <c r="AG36" s="614"/>
      <c r="AH36" s="614"/>
      <c r="AI36" s="614"/>
      <c r="AJ36" s="614"/>
      <c r="AK36" s="614"/>
      <c r="AL36" s="615" t="s">
        <v>122</v>
      </c>
      <c r="AM36" s="616"/>
      <c r="AN36" s="616"/>
      <c r="AO36" s="617"/>
      <c r="AP36" s="218"/>
      <c r="AQ36" s="672" t="s">
        <v>315</v>
      </c>
      <c r="AR36" s="673"/>
      <c r="AS36" s="673"/>
      <c r="AT36" s="673"/>
      <c r="AU36" s="673"/>
      <c r="AV36" s="673"/>
      <c r="AW36" s="673"/>
      <c r="AX36" s="673"/>
      <c r="AY36" s="674"/>
      <c r="AZ36" s="599">
        <v>460698</v>
      </c>
      <c r="BA36" s="600"/>
      <c r="BB36" s="600"/>
      <c r="BC36" s="600"/>
      <c r="BD36" s="600"/>
      <c r="BE36" s="600"/>
      <c r="BF36" s="675"/>
      <c r="BG36" s="596" t="s">
        <v>316</v>
      </c>
      <c r="BH36" s="597"/>
      <c r="BI36" s="597"/>
      <c r="BJ36" s="597"/>
      <c r="BK36" s="597"/>
      <c r="BL36" s="597"/>
      <c r="BM36" s="597"/>
      <c r="BN36" s="597"/>
      <c r="BO36" s="597"/>
      <c r="BP36" s="597"/>
      <c r="BQ36" s="597"/>
      <c r="BR36" s="597"/>
      <c r="BS36" s="597"/>
      <c r="BT36" s="597"/>
      <c r="BU36" s="598"/>
      <c r="BV36" s="599">
        <v>23496</v>
      </c>
      <c r="BW36" s="600"/>
      <c r="BX36" s="600"/>
      <c r="BY36" s="600"/>
      <c r="BZ36" s="600"/>
      <c r="CA36" s="600"/>
      <c r="CB36" s="675"/>
      <c r="CD36" s="607" t="s">
        <v>317</v>
      </c>
      <c r="CE36" s="608"/>
      <c r="CF36" s="608"/>
      <c r="CG36" s="608"/>
      <c r="CH36" s="608"/>
      <c r="CI36" s="608"/>
      <c r="CJ36" s="608"/>
      <c r="CK36" s="608"/>
      <c r="CL36" s="608"/>
      <c r="CM36" s="608"/>
      <c r="CN36" s="608"/>
      <c r="CO36" s="608"/>
      <c r="CP36" s="608"/>
      <c r="CQ36" s="609"/>
      <c r="CR36" s="610">
        <v>814790</v>
      </c>
      <c r="CS36" s="611"/>
      <c r="CT36" s="611"/>
      <c r="CU36" s="611"/>
      <c r="CV36" s="611"/>
      <c r="CW36" s="611"/>
      <c r="CX36" s="611"/>
      <c r="CY36" s="612"/>
      <c r="CZ36" s="615">
        <v>18.600000000000001</v>
      </c>
      <c r="DA36" s="642"/>
      <c r="DB36" s="642"/>
      <c r="DC36" s="645"/>
      <c r="DD36" s="619">
        <v>697899</v>
      </c>
      <c r="DE36" s="611"/>
      <c r="DF36" s="611"/>
      <c r="DG36" s="611"/>
      <c r="DH36" s="611"/>
      <c r="DI36" s="611"/>
      <c r="DJ36" s="611"/>
      <c r="DK36" s="612"/>
      <c r="DL36" s="619">
        <v>497503</v>
      </c>
      <c r="DM36" s="611"/>
      <c r="DN36" s="611"/>
      <c r="DO36" s="611"/>
      <c r="DP36" s="611"/>
      <c r="DQ36" s="611"/>
      <c r="DR36" s="611"/>
      <c r="DS36" s="611"/>
      <c r="DT36" s="611"/>
      <c r="DU36" s="611"/>
      <c r="DV36" s="612"/>
      <c r="DW36" s="615">
        <v>15.7</v>
      </c>
      <c r="DX36" s="642"/>
      <c r="DY36" s="642"/>
      <c r="DZ36" s="642"/>
      <c r="EA36" s="642"/>
      <c r="EB36" s="642"/>
      <c r="EC36" s="643"/>
    </row>
    <row r="37" spans="2:133" ht="11.25" customHeight="1" x14ac:dyDescent="0.2">
      <c r="B37" s="607" t="s">
        <v>318</v>
      </c>
      <c r="C37" s="608"/>
      <c r="D37" s="608"/>
      <c r="E37" s="608"/>
      <c r="F37" s="608"/>
      <c r="G37" s="608"/>
      <c r="H37" s="608"/>
      <c r="I37" s="608"/>
      <c r="J37" s="608"/>
      <c r="K37" s="608"/>
      <c r="L37" s="608"/>
      <c r="M37" s="608"/>
      <c r="N37" s="608"/>
      <c r="O37" s="608"/>
      <c r="P37" s="608"/>
      <c r="Q37" s="609"/>
      <c r="R37" s="610">
        <v>32671</v>
      </c>
      <c r="S37" s="611"/>
      <c r="T37" s="611"/>
      <c r="U37" s="611"/>
      <c r="V37" s="611"/>
      <c r="W37" s="611"/>
      <c r="X37" s="611"/>
      <c r="Y37" s="612"/>
      <c r="Z37" s="613">
        <v>0.7</v>
      </c>
      <c r="AA37" s="613"/>
      <c r="AB37" s="613"/>
      <c r="AC37" s="613"/>
      <c r="AD37" s="614">
        <v>9</v>
      </c>
      <c r="AE37" s="614"/>
      <c r="AF37" s="614"/>
      <c r="AG37" s="614"/>
      <c r="AH37" s="614"/>
      <c r="AI37" s="614"/>
      <c r="AJ37" s="614"/>
      <c r="AK37" s="614"/>
      <c r="AL37" s="615">
        <v>0</v>
      </c>
      <c r="AM37" s="616"/>
      <c r="AN37" s="616"/>
      <c r="AO37" s="617"/>
      <c r="AQ37" s="676" t="s">
        <v>319</v>
      </c>
      <c r="AR37" s="677"/>
      <c r="AS37" s="677"/>
      <c r="AT37" s="677"/>
      <c r="AU37" s="677"/>
      <c r="AV37" s="677"/>
      <c r="AW37" s="677"/>
      <c r="AX37" s="677"/>
      <c r="AY37" s="678"/>
      <c r="AZ37" s="610">
        <v>84068</v>
      </c>
      <c r="BA37" s="611"/>
      <c r="BB37" s="611"/>
      <c r="BC37" s="611"/>
      <c r="BD37" s="640"/>
      <c r="BE37" s="640"/>
      <c r="BF37" s="656"/>
      <c r="BG37" s="607" t="s">
        <v>320</v>
      </c>
      <c r="BH37" s="608"/>
      <c r="BI37" s="608"/>
      <c r="BJ37" s="608"/>
      <c r="BK37" s="608"/>
      <c r="BL37" s="608"/>
      <c r="BM37" s="608"/>
      <c r="BN37" s="608"/>
      <c r="BO37" s="608"/>
      <c r="BP37" s="608"/>
      <c r="BQ37" s="608"/>
      <c r="BR37" s="608"/>
      <c r="BS37" s="608"/>
      <c r="BT37" s="608"/>
      <c r="BU37" s="609"/>
      <c r="BV37" s="610">
        <v>23496</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290014</v>
      </c>
      <c r="CS37" s="640"/>
      <c r="CT37" s="640"/>
      <c r="CU37" s="640"/>
      <c r="CV37" s="640"/>
      <c r="CW37" s="640"/>
      <c r="CX37" s="640"/>
      <c r="CY37" s="641"/>
      <c r="CZ37" s="615">
        <v>6.6</v>
      </c>
      <c r="DA37" s="642"/>
      <c r="DB37" s="642"/>
      <c r="DC37" s="645"/>
      <c r="DD37" s="619">
        <v>290014</v>
      </c>
      <c r="DE37" s="640"/>
      <c r="DF37" s="640"/>
      <c r="DG37" s="640"/>
      <c r="DH37" s="640"/>
      <c r="DI37" s="640"/>
      <c r="DJ37" s="640"/>
      <c r="DK37" s="641"/>
      <c r="DL37" s="619">
        <v>229228</v>
      </c>
      <c r="DM37" s="640"/>
      <c r="DN37" s="640"/>
      <c r="DO37" s="640"/>
      <c r="DP37" s="640"/>
      <c r="DQ37" s="640"/>
      <c r="DR37" s="640"/>
      <c r="DS37" s="640"/>
      <c r="DT37" s="640"/>
      <c r="DU37" s="640"/>
      <c r="DV37" s="641"/>
      <c r="DW37" s="615">
        <v>7.2</v>
      </c>
      <c r="DX37" s="642"/>
      <c r="DY37" s="642"/>
      <c r="DZ37" s="642"/>
      <c r="EA37" s="642"/>
      <c r="EB37" s="642"/>
      <c r="EC37" s="643"/>
    </row>
    <row r="38" spans="2:133" ht="11.25" customHeight="1" x14ac:dyDescent="0.2">
      <c r="B38" s="607" t="s">
        <v>322</v>
      </c>
      <c r="C38" s="608"/>
      <c r="D38" s="608"/>
      <c r="E38" s="608"/>
      <c r="F38" s="608"/>
      <c r="G38" s="608"/>
      <c r="H38" s="608"/>
      <c r="I38" s="608"/>
      <c r="J38" s="608"/>
      <c r="K38" s="608"/>
      <c r="L38" s="608"/>
      <c r="M38" s="608"/>
      <c r="N38" s="608"/>
      <c r="O38" s="608"/>
      <c r="P38" s="608"/>
      <c r="Q38" s="609"/>
      <c r="R38" s="610">
        <v>209653</v>
      </c>
      <c r="S38" s="611"/>
      <c r="T38" s="611"/>
      <c r="U38" s="611"/>
      <c r="V38" s="611"/>
      <c r="W38" s="611"/>
      <c r="X38" s="611"/>
      <c r="Y38" s="612"/>
      <c r="Z38" s="613">
        <v>4.5</v>
      </c>
      <c r="AA38" s="613"/>
      <c r="AB38" s="613"/>
      <c r="AC38" s="613"/>
      <c r="AD38" s="614" t="s">
        <v>122</v>
      </c>
      <c r="AE38" s="614"/>
      <c r="AF38" s="614"/>
      <c r="AG38" s="614"/>
      <c r="AH38" s="614"/>
      <c r="AI38" s="614"/>
      <c r="AJ38" s="614"/>
      <c r="AK38" s="614"/>
      <c r="AL38" s="615" t="s">
        <v>122</v>
      </c>
      <c r="AM38" s="616"/>
      <c r="AN38" s="616"/>
      <c r="AO38" s="617"/>
      <c r="AQ38" s="676" t="s">
        <v>323</v>
      </c>
      <c r="AR38" s="677"/>
      <c r="AS38" s="677"/>
      <c r="AT38" s="677"/>
      <c r="AU38" s="677"/>
      <c r="AV38" s="677"/>
      <c r="AW38" s="677"/>
      <c r="AX38" s="677"/>
      <c r="AY38" s="678"/>
      <c r="AZ38" s="610">
        <v>83074</v>
      </c>
      <c r="BA38" s="611"/>
      <c r="BB38" s="611"/>
      <c r="BC38" s="611"/>
      <c r="BD38" s="640"/>
      <c r="BE38" s="640"/>
      <c r="BF38" s="656"/>
      <c r="BG38" s="607" t="s">
        <v>324</v>
      </c>
      <c r="BH38" s="608"/>
      <c r="BI38" s="608"/>
      <c r="BJ38" s="608"/>
      <c r="BK38" s="608"/>
      <c r="BL38" s="608"/>
      <c r="BM38" s="608"/>
      <c r="BN38" s="608"/>
      <c r="BO38" s="608"/>
      <c r="BP38" s="608"/>
      <c r="BQ38" s="608"/>
      <c r="BR38" s="608"/>
      <c r="BS38" s="608"/>
      <c r="BT38" s="608"/>
      <c r="BU38" s="609"/>
      <c r="BV38" s="610">
        <v>821</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283452</v>
      </c>
      <c r="CS38" s="611"/>
      <c r="CT38" s="611"/>
      <c r="CU38" s="611"/>
      <c r="CV38" s="611"/>
      <c r="CW38" s="611"/>
      <c r="CX38" s="611"/>
      <c r="CY38" s="612"/>
      <c r="CZ38" s="615">
        <v>6.5</v>
      </c>
      <c r="DA38" s="642"/>
      <c r="DB38" s="642"/>
      <c r="DC38" s="645"/>
      <c r="DD38" s="619">
        <v>235855</v>
      </c>
      <c r="DE38" s="611"/>
      <c r="DF38" s="611"/>
      <c r="DG38" s="611"/>
      <c r="DH38" s="611"/>
      <c r="DI38" s="611"/>
      <c r="DJ38" s="611"/>
      <c r="DK38" s="612"/>
      <c r="DL38" s="619">
        <v>235855</v>
      </c>
      <c r="DM38" s="611"/>
      <c r="DN38" s="611"/>
      <c r="DO38" s="611"/>
      <c r="DP38" s="611"/>
      <c r="DQ38" s="611"/>
      <c r="DR38" s="611"/>
      <c r="DS38" s="611"/>
      <c r="DT38" s="611"/>
      <c r="DU38" s="611"/>
      <c r="DV38" s="612"/>
      <c r="DW38" s="615">
        <v>7.4</v>
      </c>
      <c r="DX38" s="642"/>
      <c r="DY38" s="642"/>
      <c r="DZ38" s="642"/>
      <c r="EA38" s="642"/>
      <c r="EB38" s="642"/>
      <c r="EC38" s="643"/>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6" t="s">
        <v>327</v>
      </c>
      <c r="AR39" s="677"/>
      <c r="AS39" s="677"/>
      <c r="AT39" s="677"/>
      <c r="AU39" s="677"/>
      <c r="AV39" s="677"/>
      <c r="AW39" s="677"/>
      <c r="AX39" s="677"/>
      <c r="AY39" s="678"/>
      <c r="AZ39" s="610">
        <v>10104</v>
      </c>
      <c r="BA39" s="611"/>
      <c r="BB39" s="611"/>
      <c r="BC39" s="611"/>
      <c r="BD39" s="640"/>
      <c r="BE39" s="640"/>
      <c r="BF39" s="656"/>
      <c r="BG39" s="607" t="s">
        <v>328</v>
      </c>
      <c r="BH39" s="608"/>
      <c r="BI39" s="608"/>
      <c r="BJ39" s="608"/>
      <c r="BK39" s="608"/>
      <c r="BL39" s="608"/>
      <c r="BM39" s="608"/>
      <c r="BN39" s="608"/>
      <c r="BO39" s="608"/>
      <c r="BP39" s="608"/>
      <c r="BQ39" s="608"/>
      <c r="BR39" s="608"/>
      <c r="BS39" s="608"/>
      <c r="BT39" s="608"/>
      <c r="BU39" s="609"/>
      <c r="BV39" s="610">
        <v>1295</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257724</v>
      </c>
      <c r="CS39" s="640"/>
      <c r="CT39" s="640"/>
      <c r="CU39" s="640"/>
      <c r="CV39" s="640"/>
      <c r="CW39" s="640"/>
      <c r="CX39" s="640"/>
      <c r="CY39" s="641"/>
      <c r="CZ39" s="615">
        <v>5.9</v>
      </c>
      <c r="DA39" s="642"/>
      <c r="DB39" s="642"/>
      <c r="DC39" s="645"/>
      <c r="DD39" s="619">
        <v>257700</v>
      </c>
      <c r="DE39" s="640"/>
      <c r="DF39" s="640"/>
      <c r="DG39" s="640"/>
      <c r="DH39" s="640"/>
      <c r="DI39" s="640"/>
      <c r="DJ39" s="640"/>
      <c r="DK39" s="641"/>
      <c r="DL39" s="619" t="s">
        <v>122</v>
      </c>
      <c r="DM39" s="640"/>
      <c r="DN39" s="640"/>
      <c r="DO39" s="640"/>
      <c r="DP39" s="640"/>
      <c r="DQ39" s="640"/>
      <c r="DR39" s="640"/>
      <c r="DS39" s="640"/>
      <c r="DT39" s="640"/>
      <c r="DU39" s="640"/>
      <c r="DV39" s="641"/>
      <c r="DW39" s="615" t="s">
        <v>122</v>
      </c>
      <c r="DX39" s="642"/>
      <c r="DY39" s="642"/>
      <c r="DZ39" s="642"/>
      <c r="EA39" s="642"/>
      <c r="EB39" s="642"/>
      <c r="EC39" s="643"/>
    </row>
    <row r="40" spans="2:133" ht="11.25" customHeight="1" x14ac:dyDescent="0.2">
      <c r="B40" s="607" t="s">
        <v>330</v>
      </c>
      <c r="C40" s="608"/>
      <c r="D40" s="608"/>
      <c r="E40" s="608"/>
      <c r="F40" s="608"/>
      <c r="G40" s="608"/>
      <c r="H40" s="608"/>
      <c r="I40" s="608"/>
      <c r="J40" s="608"/>
      <c r="K40" s="608"/>
      <c r="L40" s="608"/>
      <c r="M40" s="608"/>
      <c r="N40" s="608"/>
      <c r="O40" s="608"/>
      <c r="P40" s="608"/>
      <c r="Q40" s="609"/>
      <c r="R40" s="610">
        <v>14253</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6" t="s">
        <v>331</v>
      </c>
      <c r="AR40" s="677"/>
      <c r="AS40" s="677"/>
      <c r="AT40" s="677"/>
      <c r="AU40" s="677"/>
      <c r="AV40" s="677"/>
      <c r="AW40" s="677"/>
      <c r="AX40" s="677"/>
      <c r="AY40" s="678"/>
      <c r="AZ40" s="610" t="s">
        <v>122</v>
      </c>
      <c r="BA40" s="611"/>
      <c r="BB40" s="611"/>
      <c r="BC40" s="611"/>
      <c r="BD40" s="640"/>
      <c r="BE40" s="640"/>
      <c r="BF40" s="656"/>
      <c r="BG40" s="660" t="s">
        <v>332</v>
      </c>
      <c r="BH40" s="661"/>
      <c r="BI40" s="661"/>
      <c r="BJ40" s="661"/>
      <c r="BK40" s="661"/>
      <c r="BL40" s="214"/>
      <c r="BM40" s="608" t="s">
        <v>333</v>
      </c>
      <c r="BN40" s="608"/>
      <c r="BO40" s="608"/>
      <c r="BP40" s="608"/>
      <c r="BQ40" s="608"/>
      <c r="BR40" s="608"/>
      <c r="BS40" s="608"/>
      <c r="BT40" s="608"/>
      <c r="BU40" s="609"/>
      <c r="BV40" s="610">
        <v>84</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1379</v>
      </c>
      <c r="CS40" s="611"/>
      <c r="CT40" s="611"/>
      <c r="CU40" s="611"/>
      <c r="CV40" s="611"/>
      <c r="CW40" s="611"/>
      <c r="CX40" s="611"/>
      <c r="CY40" s="612"/>
      <c r="CZ40" s="615">
        <v>0</v>
      </c>
      <c r="DA40" s="642"/>
      <c r="DB40" s="642"/>
      <c r="DC40" s="645"/>
      <c r="DD40" s="619">
        <v>1379</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2"/>
      <c r="DY40" s="642"/>
      <c r="DZ40" s="642"/>
      <c r="EA40" s="642"/>
      <c r="EB40" s="642"/>
      <c r="EC40" s="643"/>
    </row>
    <row r="41" spans="2:133" ht="11.25" customHeight="1" x14ac:dyDescent="0.2">
      <c r="B41" s="631" t="s">
        <v>335</v>
      </c>
      <c r="C41" s="632"/>
      <c r="D41" s="632"/>
      <c r="E41" s="632"/>
      <c r="F41" s="632"/>
      <c r="G41" s="632"/>
      <c r="H41" s="632"/>
      <c r="I41" s="632"/>
      <c r="J41" s="632"/>
      <c r="K41" s="632"/>
      <c r="L41" s="632"/>
      <c r="M41" s="632"/>
      <c r="N41" s="632"/>
      <c r="O41" s="632"/>
      <c r="P41" s="632"/>
      <c r="Q41" s="633"/>
      <c r="R41" s="685">
        <v>4657632</v>
      </c>
      <c r="S41" s="686"/>
      <c r="T41" s="686"/>
      <c r="U41" s="686"/>
      <c r="V41" s="686"/>
      <c r="W41" s="686"/>
      <c r="X41" s="686"/>
      <c r="Y41" s="687"/>
      <c r="Z41" s="688">
        <v>100</v>
      </c>
      <c r="AA41" s="688"/>
      <c r="AB41" s="688"/>
      <c r="AC41" s="688"/>
      <c r="AD41" s="689">
        <v>3158737</v>
      </c>
      <c r="AE41" s="689"/>
      <c r="AF41" s="689"/>
      <c r="AG41" s="689"/>
      <c r="AH41" s="689"/>
      <c r="AI41" s="689"/>
      <c r="AJ41" s="689"/>
      <c r="AK41" s="689"/>
      <c r="AL41" s="690">
        <v>100</v>
      </c>
      <c r="AM41" s="670"/>
      <c r="AN41" s="670"/>
      <c r="AO41" s="691"/>
      <c r="AQ41" s="676" t="s">
        <v>336</v>
      </c>
      <c r="AR41" s="677"/>
      <c r="AS41" s="677"/>
      <c r="AT41" s="677"/>
      <c r="AU41" s="677"/>
      <c r="AV41" s="677"/>
      <c r="AW41" s="677"/>
      <c r="AX41" s="677"/>
      <c r="AY41" s="678"/>
      <c r="AZ41" s="610">
        <v>74323</v>
      </c>
      <c r="BA41" s="611"/>
      <c r="BB41" s="611"/>
      <c r="BC41" s="611"/>
      <c r="BD41" s="640"/>
      <c r="BE41" s="640"/>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0"/>
      <c r="CT41" s="640"/>
      <c r="CU41" s="640"/>
      <c r="CV41" s="640"/>
      <c r="CW41" s="640"/>
      <c r="CX41" s="640"/>
      <c r="CY41" s="641"/>
      <c r="CZ41" s="615" t="s">
        <v>122</v>
      </c>
      <c r="DA41" s="642"/>
      <c r="DB41" s="642"/>
      <c r="DC41" s="645"/>
      <c r="DD41" s="619" t="s">
        <v>122</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2">
      <c r="AQ42" s="692" t="s">
        <v>339</v>
      </c>
      <c r="AR42" s="693"/>
      <c r="AS42" s="693"/>
      <c r="AT42" s="693"/>
      <c r="AU42" s="693"/>
      <c r="AV42" s="693"/>
      <c r="AW42" s="693"/>
      <c r="AX42" s="693"/>
      <c r="AY42" s="694"/>
      <c r="AZ42" s="685">
        <v>209129</v>
      </c>
      <c r="BA42" s="686"/>
      <c r="BB42" s="686"/>
      <c r="BC42" s="686"/>
      <c r="BD42" s="669"/>
      <c r="BE42" s="669"/>
      <c r="BF42" s="671"/>
      <c r="BG42" s="662"/>
      <c r="BH42" s="663"/>
      <c r="BI42" s="663"/>
      <c r="BJ42" s="663"/>
      <c r="BK42" s="663"/>
      <c r="BL42" s="215"/>
      <c r="BM42" s="632" t="s">
        <v>340</v>
      </c>
      <c r="BN42" s="632"/>
      <c r="BO42" s="632"/>
      <c r="BP42" s="632"/>
      <c r="BQ42" s="632"/>
      <c r="BR42" s="632"/>
      <c r="BS42" s="632"/>
      <c r="BT42" s="632"/>
      <c r="BU42" s="633"/>
      <c r="BV42" s="685">
        <v>396</v>
      </c>
      <c r="BW42" s="686"/>
      <c r="BX42" s="686"/>
      <c r="BY42" s="686"/>
      <c r="BZ42" s="686"/>
      <c r="CA42" s="686"/>
      <c r="CB42" s="695"/>
      <c r="CD42" s="607" t="s">
        <v>341</v>
      </c>
      <c r="CE42" s="608"/>
      <c r="CF42" s="608"/>
      <c r="CG42" s="608"/>
      <c r="CH42" s="608"/>
      <c r="CI42" s="608"/>
      <c r="CJ42" s="608"/>
      <c r="CK42" s="608"/>
      <c r="CL42" s="608"/>
      <c r="CM42" s="608"/>
      <c r="CN42" s="608"/>
      <c r="CO42" s="608"/>
      <c r="CP42" s="608"/>
      <c r="CQ42" s="609"/>
      <c r="CR42" s="610">
        <v>407926</v>
      </c>
      <c r="CS42" s="640"/>
      <c r="CT42" s="640"/>
      <c r="CU42" s="640"/>
      <c r="CV42" s="640"/>
      <c r="CW42" s="640"/>
      <c r="CX42" s="640"/>
      <c r="CY42" s="641"/>
      <c r="CZ42" s="615">
        <v>9.3000000000000007</v>
      </c>
      <c r="DA42" s="642"/>
      <c r="DB42" s="642"/>
      <c r="DC42" s="645"/>
      <c r="DD42" s="619">
        <v>66014</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7963</v>
      </c>
      <c r="CS43" s="640"/>
      <c r="CT43" s="640"/>
      <c r="CU43" s="640"/>
      <c r="CV43" s="640"/>
      <c r="CW43" s="640"/>
      <c r="CX43" s="640"/>
      <c r="CY43" s="641"/>
      <c r="CZ43" s="615">
        <v>0.2</v>
      </c>
      <c r="DA43" s="642"/>
      <c r="DB43" s="642"/>
      <c r="DC43" s="645"/>
      <c r="DD43" s="619">
        <v>7963</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407926</v>
      </c>
      <c r="CS44" s="611"/>
      <c r="CT44" s="611"/>
      <c r="CU44" s="611"/>
      <c r="CV44" s="611"/>
      <c r="CW44" s="611"/>
      <c r="CX44" s="611"/>
      <c r="CY44" s="612"/>
      <c r="CZ44" s="615">
        <v>9.3000000000000007</v>
      </c>
      <c r="DA44" s="616"/>
      <c r="DB44" s="616"/>
      <c r="DC44" s="622"/>
      <c r="DD44" s="619">
        <v>66014</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223489</v>
      </c>
      <c r="CS45" s="640"/>
      <c r="CT45" s="640"/>
      <c r="CU45" s="640"/>
      <c r="CV45" s="640"/>
      <c r="CW45" s="640"/>
      <c r="CX45" s="640"/>
      <c r="CY45" s="641"/>
      <c r="CZ45" s="615">
        <v>5.0999999999999996</v>
      </c>
      <c r="DA45" s="642"/>
      <c r="DB45" s="642"/>
      <c r="DC45" s="645"/>
      <c r="DD45" s="619">
        <v>13987</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2">
      <c r="B46" s="219"/>
      <c r="CD46" s="650"/>
      <c r="CE46" s="651"/>
      <c r="CF46" s="607" t="s">
        <v>348</v>
      </c>
      <c r="CG46" s="608"/>
      <c r="CH46" s="608"/>
      <c r="CI46" s="608"/>
      <c r="CJ46" s="608"/>
      <c r="CK46" s="608"/>
      <c r="CL46" s="608"/>
      <c r="CM46" s="608"/>
      <c r="CN46" s="608"/>
      <c r="CO46" s="608"/>
      <c r="CP46" s="608"/>
      <c r="CQ46" s="609"/>
      <c r="CR46" s="610">
        <v>184437</v>
      </c>
      <c r="CS46" s="611"/>
      <c r="CT46" s="611"/>
      <c r="CU46" s="611"/>
      <c r="CV46" s="611"/>
      <c r="CW46" s="611"/>
      <c r="CX46" s="611"/>
      <c r="CY46" s="612"/>
      <c r="CZ46" s="615">
        <v>4.2</v>
      </c>
      <c r="DA46" s="616"/>
      <c r="DB46" s="616"/>
      <c r="DC46" s="622"/>
      <c r="DD46" s="619">
        <v>52027</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2">
      <c r="B47" s="219"/>
      <c r="CD47" s="650"/>
      <c r="CE47" s="651"/>
      <c r="CF47" s="607" t="s">
        <v>349</v>
      </c>
      <c r="CG47" s="608"/>
      <c r="CH47" s="608"/>
      <c r="CI47" s="608"/>
      <c r="CJ47" s="608"/>
      <c r="CK47" s="608"/>
      <c r="CL47" s="608"/>
      <c r="CM47" s="608"/>
      <c r="CN47" s="608"/>
      <c r="CO47" s="608"/>
      <c r="CP47" s="608"/>
      <c r="CQ47" s="609"/>
      <c r="CR47" s="610" t="s">
        <v>122</v>
      </c>
      <c r="CS47" s="640"/>
      <c r="CT47" s="640"/>
      <c r="CU47" s="640"/>
      <c r="CV47" s="640"/>
      <c r="CW47" s="640"/>
      <c r="CX47" s="640"/>
      <c r="CY47" s="641"/>
      <c r="CZ47" s="615" t="s">
        <v>122</v>
      </c>
      <c r="DA47" s="642"/>
      <c r="DB47" s="642"/>
      <c r="DC47" s="645"/>
      <c r="DD47" s="619" t="s">
        <v>122</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ht="10.8" x14ac:dyDescent="0.2">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2">
      <c r="B49" s="219"/>
      <c r="CD49" s="631" t="s">
        <v>351</v>
      </c>
      <c r="CE49" s="632"/>
      <c r="CF49" s="632"/>
      <c r="CG49" s="632"/>
      <c r="CH49" s="632"/>
      <c r="CI49" s="632"/>
      <c r="CJ49" s="632"/>
      <c r="CK49" s="632"/>
      <c r="CL49" s="632"/>
      <c r="CM49" s="632"/>
      <c r="CN49" s="632"/>
      <c r="CO49" s="632"/>
      <c r="CP49" s="632"/>
      <c r="CQ49" s="633"/>
      <c r="CR49" s="685">
        <v>4370959</v>
      </c>
      <c r="CS49" s="669"/>
      <c r="CT49" s="669"/>
      <c r="CU49" s="669"/>
      <c r="CV49" s="669"/>
      <c r="CW49" s="669"/>
      <c r="CX49" s="669"/>
      <c r="CY49" s="698"/>
      <c r="CZ49" s="690">
        <v>100</v>
      </c>
      <c r="DA49" s="699"/>
      <c r="DB49" s="699"/>
      <c r="DC49" s="700"/>
      <c r="DD49" s="701">
        <v>3521943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wZ3TnpGr+968YYqaHDP6UR/le5K7B1NliqX/yDlk7SR1Tseed3wi9xBBL54aUjQdVniMT1BYKeNLz4pMNQ3riA==" saltValue="Tabi0s3AL/SO0vbwbaGWf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topLeftCell="A68" zoomScale="70" zoomScaleNormal="25" zoomScaleSheetLayoutView="70" workbookViewId="0">
      <selection activeCell="AZ33" sqref="AZ33:BD33"/>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4658</v>
      </c>
      <c r="R7" s="740"/>
      <c r="S7" s="740"/>
      <c r="T7" s="740"/>
      <c r="U7" s="740"/>
      <c r="V7" s="740">
        <v>4371</v>
      </c>
      <c r="W7" s="740"/>
      <c r="X7" s="740"/>
      <c r="Y7" s="740"/>
      <c r="Z7" s="740"/>
      <c r="AA7" s="740">
        <v>287</v>
      </c>
      <c r="AB7" s="740"/>
      <c r="AC7" s="740"/>
      <c r="AD7" s="740"/>
      <c r="AE7" s="741"/>
      <c r="AF7" s="742">
        <v>287</v>
      </c>
      <c r="AG7" s="743"/>
      <c r="AH7" s="743"/>
      <c r="AI7" s="743"/>
      <c r="AJ7" s="744"/>
      <c r="AK7" s="745">
        <v>10</v>
      </c>
      <c r="AL7" s="746"/>
      <c r="AM7" s="746"/>
      <c r="AN7" s="746"/>
      <c r="AO7" s="746"/>
      <c r="AP7" s="746">
        <v>6542</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376</v>
      </c>
      <c r="B23" s="776" t="s">
        <v>377</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287</v>
      </c>
      <c r="AG23" s="780"/>
      <c r="AH23" s="780"/>
      <c r="AI23" s="780"/>
      <c r="AJ23" s="783"/>
      <c r="AK23" s="784"/>
      <c r="AL23" s="785"/>
      <c r="AM23" s="785"/>
      <c r="AN23" s="785"/>
      <c r="AO23" s="785"/>
      <c r="AP23" s="780"/>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388</v>
      </c>
      <c r="C28" s="737"/>
      <c r="D28" s="737"/>
      <c r="E28" s="737"/>
      <c r="F28" s="737"/>
      <c r="G28" s="737"/>
      <c r="H28" s="737"/>
      <c r="I28" s="737"/>
      <c r="J28" s="737"/>
      <c r="K28" s="737"/>
      <c r="L28" s="737"/>
      <c r="M28" s="737"/>
      <c r="N28" s="737"/>
      <c r="O28" s="737"/>
      <c r="P28" s="738"/>
      <c r="Q28" s="809">
        <v>758</v>
      </c>
      <c r="R28" s="810"/>
      <c r="S28" s="810"/>
      <c r="T28" s="810"/>
      <c r="U28" s="810"/>
      <c r="V28" s="810">
        <v>735</v>
      </c>
      <c r="W28" s="810"/>
      <c r="X28" s="810"/>
      <c r="Y28" s="810"/>
      <c r="Z28" s="810"/>
      <c r="AA28" s="810">
        <v>23</v>
      </c>
      <c r="AB28" s="810"/>
      <c r="AC28" s="810"/>
      <c r="AD28" s="810"/>
      <c r="AE28" s="811"/>
      <c r="AF28" s="812">
        <v>23</v>
      </c>
      <c r="AG28" s="810"/>
      <c r="AH28" s="810"/>
      <c r="AI28" s="810"/>
      <c r="AJ28" s="813"/>
      <c r="AK28" s="814">
        <v>74</v>
      </c>
      <c r="AL28" s="815"/>
      <c r="AM28" s="815"/>
      <c r="AN28" s="815"/>
      <c r="AO28" s="815"/>
      <c r="AP28" s="815" t="s">
        <v>550</v>
      </c>
      <c r="AQ28" s="815"/>
      <c r="AR28" s="815"/>
      <c r="AS28" s="815"/>
      <c r="AT28" s="815"/>
      <c r="AU28" s="815" t="s">
        <v>550</v>
      </c>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389</v>
      </c>
      <c r="C29" s="768"/>
      <c r="D29" s="768"/>
      <c r="E29" s="768"/>
      <c r="F29" s="768"/>
      <c r="G29" s="768"/>
      <c r="H29" s="768"/>
      <c r="I29" s="768"/>
      <c r="J29" s="768"/>
      <c r="K29" s="768"/>
      <c r="L29" s="768"/>
      <c r="M29" s="768"/>
      <c r="N29" s="768"/>
      <c r="O29" s="768"/>
      <c r="P29" s="769"/>
      <c r="Q29" s="770">
        <v>660</v>
      </c>
      <c r="R29" s="771"/>
      <c r="S29" s="771"/>
      <c r="T29" s="771"/>
      <c r="U29" s="771"/>
      <c r="V29" s="771">
        <v>637</v>
      </c>
      <c r="W29" s="771"/>
      <c r="X29" s="771"/>
      <c r="Y29" s="771"/>
      <c r="Z29" s="771"/>
      <c r="AA29" s="771">
        <v>23</v>
      </c>
      <c r="AB29" s="771"/>
      <c r="AC29" s="771"/>
      <c r="AD29" s="771"/>
      <c r="AE29" s="772"/>
      <c r="AF29" s="773">
        <v>23</v>
      </c>
      <c r="AG29" s="774"/>
      <c r="AH29" s="774"/>
      <c r="AI29" s="774"/>
      <c r="AJ29" s="775"/>
      <c r="AK29" s="821">
        <v>105</v>
      </c>
      <c r="AL29" s="817"/>
      <c r="AM29" s="817"/>
      <c r="AN29" s="817"/>
      <c r="AO29" s="817"/>
      <c r="AP29" s="817" t="s">
        <v>550</v>
      </c>
      <c r="AQ29" s="817"/>
      <c r="AR29" s="817"/>
      <c r="AS29" s="817"/>
      <c r="AT29" s="817"/>
      <c r="AU29" s="817" t="s">
        <v>550</v>
      </c>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390</v>
      </c>
      <c r="C30" s="768"/>
      <c r="D30" s="768"/>
      <c r="E30" s="768"/>
      <c r="F30" s="768"/>
      <c r="G30" s="768"/>
      <c r="H30" s="768"/>
      <c r="I30" s="768"/>
      <c r="J30" s="768"/>
      <c r="K30" s="768"/>
      <c r="L30" s="768"/>
      <c r="M30" s="768"/>
      <c r="N30" s="768"/>
      <c r="O30" s="768"/>
      <c r="P30" s="769"/>
      <c r="Q30" s="770">
        <v>77</v>
      </c>
      <c r="R30" s="771"/>
      <c r="S30" s="771"/>
      <c r="T30" s="771"/>
      <c r="U30" s="771"/>
      <c r="V30" s="771">
        <v>76</v>
      </c>
      <c r="W30" s="771"/>
      <c r="X30" s="771"/>
      <c r="Y30" s="771"/>
      <c r="Z30" s="771"/>
      <c r="AA30" s="771">
        <v>1</v>
      </c>
      <c r="AB30" s="771"/>
      <c r="AC30" s="771"/>
      <c r="AD30" s="771"/>
      <c r="AE30" s="772"/>
      <c r="AF30" s="773">
        <v>1</v>
      </c>
      <c r="AG30" s="774"/>
      <c r="AH30" s="774"/>
      <c r="AI30" s="774"/>
      <c r="AJ30" s="775"/>
      <c r="AK30" s="821">
        <v>33</v>
      </c>
      <c r="AL30" s="817"/>
      <c r="AM30" s="817"/>
      <c r="AN30" s="817"/>
      <c r="AO30" s="817"/>
      <c r="AP30" s="817" t="s">
        <v>550</v>
      </c>
      <c r="AQ30" s="817"/>
      <c r="AR30" s="817"/>
      <c r="AS30" s="817"/>
      <c r="AT30" s="817"/>
      <c r="AU30" s="817" t="s">
        <v>550</v>
      </c>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391</v>
      </c>
      <c r="C31" s="768"/>
      <c r="D31" s="768"/>
      <c r="E31" s="768"/>
      <c r="F31" s="768"/>
      <c r="G31" s="768"/>
      <c r="H31" s="768"/>
      <c r="I31" s="768"/>
      <c r="J31" s="768"/>
      <c r="K31" s="768"/>
      <c r="L31" s="768"/>
      <c r="M31" s="768"/>
      <c r="N31" s="768"/>
      <c r="O31" s="768"/>
      <c r="P31" s="769"/>
      <c r="Q31" s="770">
        <v>171</v>
      </c>
      <c r="R31" s="771"/>
      <c r="S31" s="771"/>
      <c r="T31" s="771"/>
      <c r="U31" s="771"/>
      <c r="V31" s="771">
        <v>151</v>
      </c>
      <c r="W31" s="771"/>
      <c r="X31" s="771"/>
      <c r="Y31" s="771"/>
      <c r="Z31" s="771"/>
      <c r="AA31" s="771">
        <v>20</v>
      </c>
      <c r="AB31" s="771"/>
      <c r="AC31" s="771"/>
      <c r="AD31" s="771"/>
      <c r="AE31" s="772"/>
      <c r="AF31" s="773">
        <v>20</v>
      </c>
      <c r="AG31" s="774"/>
      <c r="AH31" s="774"/>
      <c r="AI31" s="774"/>
      <c r="AJ31" s="775"/>
      <c r="AK31" s="821">
        <v>46</v>
      </c>
      <c r="AL31" s="817"/>
      <c r="AM31" s="817"/>
      <c r="AN31" s="817"/>
      <c r="AO31" s="817"/>
      <c r="AP31" s="817">
        <v>555</v>
      </c>
      <c r="AQ31" s="817"/>
      <c r="AR31" s="817"/>
      <c r="AS31" s="817"/>
      <c r="AT31" s="817"/>
      <c r="AU31" s="817"/>
      <c r="AV31" s="817"/>
      <c r="AW31" s="817"/>
      <c r="AX31" s="817"/>
      <c r="AY31" s="817"/>
      <c r="AZ31" s="818"/>
      <c r="BA31" s="818"/>
      <c r="BB31" s="818"/>
      <c r="BC31" s="818"/>
      <c r="BD31" s="818"/>
      <c r="BE31" s="819" t="s">
        <v>392</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393</v>
      </c>
      <c r="C32" s="768"/>
      <c r="D32" s="768"/>
      <c r="E32" s="768"/>
      <c r="F32" s="768"/>
      <c r="G32" s="768"/>
      <c r="H32" s="768"/>
      <c r="I32" s="768"/>
      <c r="J32" s="768"/>
      <c r="K32" s="768"/>
      <c r="L32" s="768"/>
      <c r="M32" s="768"/>
      <c r="N32" s="768"/>
      <c r="O32" s="768"/>
      <c r="P32" s="769"/>
      <c r="Q32" s="770">
        <v>213</v>
      </c>
      <c r="R32" s="771"/>
      <c r="S32" s="771"/>
      <c r="T32" s="771"/>
      <c r="U32" s="771"/>
      <c r="V32" s="771">
        <v>200</v>
      </c>
      <c r="W32" s="771"/>
      <c r="X32" s="771"/>
      <c r="Y32" s="771"/>
      <c r="Z32" s="771"/>
      <c r="AA32" s="771">
        <v>13</v>
      </c>
      <c r="AB32" s="771"/>
      <c r="AC32" s="771"/>
      <c r="AD32" s="771"/>
      <c r="AE32" s="772"/>
      <c r="AF32" s="773">
        <v>13</v>
      </c>
      <c r="AG32" s="774"/>
      <c r="AH32" s="774"/>
      <c r="AI32" s="774"/>
      <c r="AJ32" s="775"/>
      <c r="AK32" s="821">
        <v>54</v>
      </c>
      <c r="AL32" s="817"/>
      <c r="AM32" s="817"/>
      <c r="AN32" s="817"/>
      <c r="AO32" s="817"/>
      <c r="AP32" s="817">
        <v>428</v>
      </c>
      <c r="AQ32" s="817"/>
      <c r="AR32" s="817"/>
      <c r="AS32" s="817"/>
      <c r="AT32" s="817"/>
      <c r="AU32" s="817"/>
      <c r="AV32" s="817"/>
      <c r="AW32" s="817"/>
      <c r="AX32" s="817"/>
      <c r="AY32" s="817"/>
      <c r="AZ32" s="818"/>
      <c r="BA32" s="818"/>
      <c r="BB32" s="818"/>
      <c r="BC32" s="818"/>
      <c r="BD32" s="818"/>
      <c r="BE32" s="819" t="s">
        <v>392</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376</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81</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397</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398</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c r="C68" s="857"/>
      <c r="D68" s="857"/>
      <c r="E68" s="857"/>
      <c r="F68" s="857"/>
      <c r="G68" s="857"/>
      <c r="H68" s="857"/>
      <c r="I68" s="857"/>
      <c r="J68" s="857"/>
      <c r="K68" s="857"/>
      <c r="L68" s="857"/>
      <c r="M68" s="857"/>
      <c r="N68" s="857"/>
      <c r="O68" s="857"/>
      <c r="P68" s="858"/>
      <c r="Q68" s="859"/>
      <c r="R68" s="853"/>
      <c r="S68" s="853"/>
      <c r="T68" s="853"/>
      <c r="U68" s="853"/>
      <c r="V68" s="853"/>
      <c r="W68" s="853"/>
      <c r="X68" s="853"/>
      <c r="Y68" s="853"/>
      <c r="Z68" s="853"/>
      <c r="AA68" s="853"/>
      <c r="AB68" s="853"/>
      <c r="AC68" s="853"/>
      <c r="AD68" s="853"/>
      <c r="AE68" s="853"/>
      <c r="AF68" s="853"/>
      <c r="AG68" s="853"/>
      <c r="AH68" s="853"/>
      <c r="AI68" s="853"/>
      <c r="AJ68" s="853"/>
      <c r="AK68" s="853"/>
      <c r="AL68" s="853"/>
      <c r="AM68" s="853"/>
      <c r="AN68" s="853"/>
      <c r="AO68" s="853"/>
      <c r="AP68" s="853"/>
      <c r="AQ68" s="853"/>
      <c r="AR68" s="853"/>
      <c r="AS68" s="853"/>
      <c r="AT68" s="853"/>
      <c r="AU68" s="853"/>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c r="C69" s="861"/>
      <c r="D69" s="861"/>
      <c r="E69" s="861"/>
      <c r="F69" s="861"/>
      <c r="G69" s="861"/>
      <c r="H69" s="861"/>
      <c r="I69" s="861"/>
      <c r="J69" s="861"/>
      <c r="K69" s="861"/>
      <c r="L69" s="861"/>
      <c r="M69" s="861"/>
      <c r="N69" s="861"/>
      <c r="O69" s="861"/>
      <c r="P69" s="862"/>
      <c r="Q69" s="863"/>
      <c r="R69" s="817"/>
      <c r="S69" s="817"/>
      <c r="T69" s="817"/>
      <c r="U69" s="817"/>
      <c r="V69" s="817"/>
      <c r="W69" s="817"/>
      <c r="X69" s="817"/>
      <c r="Y69" s="817"/>
      <c r="Z69" s="817"/>
      <c r="AA69" s="817"/>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c r="C70" s="861"/>
      <c r="D70" s="861"/>
      <c r="E70" s="861"/>
      <c r="F70" s="861"/>
      <c r="G70" s="861"/>
      <c r="H70" s="861"/>
      <c r="I70" s="861"/>
      <c r="J70" s="861"/>
      <c r="K70" s="861"/>
      <c r="L70" s="861"/>
      <c r="M70" s="861"/>
      <c r="N70" s="861"/>
      <c r="O70" s="861"/>
      <c r="P70" s="862"/>
      <c r="Q70" s="863"/>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c r="C71" s="861"/>
      <c r="D71" s="861"/>
      <c r="E71" s="861"/>
      <c r="F71" s="861"/>
      <c r="G71" s="861"/>
      <c r="H71" s="861"/>
      <c r="I71" s="861"/>
      <c r="J71" s="861"/>
      <c r="K71" s="861"/>
      <c r="L71" s="861"/>
      <c r="M71" s="861"/>
      <c r="N71" s="861"/>
      <c r="O71" s="861"/>
      <c r="P71" s="862"/>
      <c r="Q71" s="863"/>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376</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294</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294</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294</v>
      </c>
      <c r="DR109" s="880"/>
      <c r="DS109" s="880"/>
      <c r="DT109" s="880"/>
      <c r="DU109" s="881"/>
      <c r="DV109" s="879" t="s">
        <v>410</v>
      </c>
      <c r="DW109" s="880"/>
      <c r="DX109" s="880"/>
      <c r="DY109" s="880"/>
      <c r="DZ109" s="882"/>
    </row>
    <row r="110" spans="1:131" s="224" customFormat="1" ht="26.25" customHeight="1" x14ac:dyDescent="0.2">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784266</v>
      </c>
      <c r="AB110" s="887"/>
      <c r="AC110" s="887"/>
      <c r="AD110" s="887"/>
      <c r="AE110" s="888"/>
      <c r="AF110" s="889">
        <v>786649</v>
      </c>
      <c r="AG110" s="887"/>
      <c r="AH110" s="887"/>
      <c r="AI110" s="887"/>
      <c r="AJ110" s="888"/>
      <c r="AK110" s="889">
        <v>808431</v>
      </c>
      <c r="AL110" s="887"/>
      <c r="AM110" s="887"/>
      <c r="AN110" s="887"/>
      <c r="AO110" s="888"/>
      <c r="AP110" s="890">
        <v>31.7</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7234431</v>
      </c>
      <c r="BR110" s="918"/>
      <c r="BS110" s="918"/>
      <c r="BT110" s="918"/>
      <c r="BU110" s="918"/>
      <c r="BV110" s="918">
        <v>7126527</v>
      </c>
      <c r="BW110" s="918"/>
      <c r="BX110" s="918"/>
      <c r="BY110" s="918"/>
      <c r="BZ110" s="918"/>
      <c r="CA110" s="918">
        <v>6542403</v>
      </c>
      <c r="CB110" s="918"/>
      <c r="CC110" s="918"/>
      <c r="CD110" s="918"/>
      <c r="CE110" s="918"/>
      <c r="CF110" s="931">
        <v>256.39999999999998</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v>8807</v>
      </c>
      <c r="BR111" s="913"/>
      <c r="BS111" s="913"/>
      <c r="BT111" s="913"/>
      <c r="BU111" s="913"/>
      <c r="BV111" s="913">
        <v>4371</v>
      </c>
      <c r="BW111" s="913"/>
      <c r="BX111" s="913"/>
      <c r="BY111" s="913"/>
      <c r="BZ111" s="913"/>
      <c r="CA111" s="913">
        <v>4371</v>
      </c>
      <c r="CB111" s="913"/>
      <c r="CC111" s="913"/>
      <c r="CD111" s="913"/>
      <c r="CE111" s="913"/>
      <c r="CF111" s="907">
        <v>0.2</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1032127</v>
      </c>
      <c r="BR112" s="913"/>
      <c r="BS112" s="913"/>
      <c r="BT112" s="913"/>
      <c r="BU112" s="913"/>
      <c r="BV112" s="913">
        <v>950811</v>
      </c>
      <c r="BW112" s="913"/>
      <c r="BX112" s="913"/>
      <c r="BY112" s="913"/>
      <c r="BZ112" s="913"/>
      <c r="CA112" s="913">
        <v>835699</v>
      </c>
      <c r="CB112" s="913"/>
      <c r="CC112" s="913"/>
      <c r="CD112" s="913"/>
      <c r="CE112" s="913"/>
      <c r="CF112" s="907">
        <v>32.799999999999997</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131529</v>
      </c>
      <c r="AB113" s="925"/>
      <c r="AC113" s="925"/>
      <c r="AD113" s="925"/>
      <c r="AE113" s="926"/>
      <c r="AF113" s="927">
        <v>138502</v>
      </c>
      <c r="AG113" s="925"/>
      <c r="AH113" s="925"/>
      <c r="AI113" s="925"/>
      <c r="AJ113" s="926"/>
      <c r="AK113" s="927">
        <v>134973</v>
      </c>
      <c r="AL113" s="925"/>
      <c r="AM113" s="925"/>
      <c r="AN113" s="925"/>
      <c r="AO113" s="926"/>
      <c r="AP113" s="928">
        <v>5.3</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v>220317</v>
      </c>
      <c r="BR113" s="913"/>
      <c r="BS113" s="913"/>
      <c r="BT113" s="913"/>
      <c r="BU113" s="913"/>
      <c r="BV113" s="913">
        <v>227337</v>
      </c>
      <c r="BW113" s="913"/>
      <c r="BX113" s="913"/>
      <c r="BY113" s="913"/>
      <c r="BZ113" s="913"/>
      <c r="CA113" s="913">
        <v>224635</v>
      </c>
      <c r="CB113" s="913"/>
      <c r="CC113" s="913"/>
      <c r="CD113" s="913"/>
      <c r="CE113" s="913"/>
      <c r="CF113" s="907">
        <v>8.8000000000000007</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5548</v>
      </c>
      <c r="AB114" s="946"/>
      <c r="AC114" s="946"/>
      <c r="AD114" s="946"/>
      <c r="AE114" s="947"/>
      <c r="AF114" s="948">
        <v>11701</v>
      </c>
      <c r="AG114" s="946"/>
      <c r="AH114" s="946"/>
      <c r="AI114" s="946"/>
      <c r="AJ114" s="947"/>
      <c r="AK114" s="948">
        <v>11928</v>
      </c>
      <c r="AL114" s="946"/>
      <c r="AM114" s="946"/>
      <c r="AN114" s="946"/>
      <c r="AO114" s="947"/>
      <c r="AP114" s="949">
        <v>0.5</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437502</v>
      </c>
      <c r="BR114" s="913"/>
      <c r="BS114" s="913"/>
      <c r="BT114" s="913"/>
      <c r="BU114" s="913"/>
      <c r="BV114" s="913">
        <v>414025</v>
      </c>
      <c r="BW114" s="913"/>
      <c r="BX114" s="913"/>
      <c r="BY114" s="913"/>
      <c r="BZ114" s="913"/>
      <c r="CA114" s="913">
        <v>407865</v>
      </c>
      <c r="CB114" s="913"/>
      <c r="CC114" s="913"/>
      <c r="CD114" s="913"/>
      <c r="CE114" s="913"/>
      <c r="CF114" s="907">
        <v>16</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4489</v>
      </c>
      <c r="AB115" s="925"/>
      <c r="AC115" s="925"/>
      <c r="AD115" s="925"/>
      <c r="AE115" s="926"/>
      <c r="AF115" s="927">
        <v>4436</v>
      </c>
      <c r="AG115" s="925"/>
      <c r="AH115" s="925"/>
      <c r="AI115" s="925"/>
      <c r="AJ115" s="926"/>
      <c r="AK115" s="927">
        <v>4371</v>
      </c>
      <c r="AL115" s="925"/>
      <c r="AM115" s="925"/>
      <c r="AN115" s="925"/>
      <c r="AO115" s="926"/>
      <c r="AP115" s="928">
        <v>0.2</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8807</v>
      </c>
      <c r="DH116" s="946"/>
      <c r="DI116" s="946"/>
      <c r="DJ116" s="946"/>
      <c r="DK116" s="947"/>
      <c r="DL116" s="948">
        <v>4371</v>
      </c>
      <c r="DM116" s="946"/>
      <c r="DN116" s="946"/>
      <c r="DO116" s="946"/>
      <c r="DP116" s="947"/>
      <c r="DQ116" s="948">
        <v>4371</v>
      </c>
      <c r="DR116" s="946"/>
      <c r="DS116" s="946"/>
      <c r="DT116" s="946"/>
      <c r="DU116" s="947"/>
      <c r="DV116" s="949">
        <v>0.2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925832</v>
      </c>
      <c r="AB117" s="966"/>
      <c r="AC117" s="966"/>
      <c r="AD117" s="966"/>
      <c r="AE117" s="967"/>
      <c r="AF117" s="968">
        <v>941288</v>
      </c>
      <c r="AG117" s="966"/>
      <c r="AH117" s="966"/>
      <c r="AI117" s="966"/>
      <c r="AJ117" s="967"/>
      <c r="AK117" s="968">
        <v>959703</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294</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4"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440</v>
      </c>
      <c r="BP119" s="992"/>
      <c r="BQ119" s="986">
        <v>8933184</v>
      </c>
      <c r="BR119" s="987"/>
      <c r="BS119" s="987"/>
      <c r="BT119" s="987"/>
      <c r="BU119" s="987"/>
      <c r="BV119" s="987">
        <v>8723071</v>
      </c>
      <c r="BW119" s="987"/>
      <c r="BX119" s="987"/>
      <c r="BY119" s="987"/>
      <c r="BZ119" s="987"/>
      <c r="CA119" s="987">
        <v>8014973</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5"/>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1863478</v>
      </c>
      <c r="BR120" s="918"/>
      <c r="BS120" s="918"/>
      <c r="BT120" s="918"/>
      <c r="BU120" s="918"/>
      <c r="BV120" s="918">
        <v>2162893</v>
      </c>
      <c r="BW120" s="918"/>
      <c r="BX120" s="918"/>
      <c r="BY120" s="918"/>
      <c r="BZ120" s="918"/>
      <c r="CA120" s="918">
        <v>2437405</v>
      </c>
      <c r="CB120" s="918"/>
      <c r="CC120" s="918"/>
      <c r="CD120" s="918"/>
      <c r="CE120" s="918"/>
      <c r="CF120" s="931">
        <v>95.5</v>
      </c>
      <c r="CG120" s="932"/>
      <c r="CH120" s="932"/>
      <c r="CI120" s="932"/>
      <c r="CJ120" s="932"/>
      <c r="CK120" s="993" t="s">
        <v>444</v>
      </c>
      <c r="CL120" s="994"/>
      <c r="CM120" s="994"/>
      <c r="CN120" s="994"/>
      <c r="CO120" s="995"/>
      <c r="CP120" s="1001" t="s">
        <v>445</v>
      </c>
      <c r="CQ120" s="1002"/>
      <c r="CR120" s="1002"/>
      <c r="CS120" s="1002"/>
      <c r="CT120" s="1002"/>
      <c r="CU120" s="1002"/>
      <c r="CV120" s="1002"/>
      <c r="CW120" s="1002"/>
      <c r="CX120" s="1002"/>
      <c r="CY120" s="1002"/>
      <c r="CZ120" s="1002"/>
      <c r="DA120" s="1002"/>
      <c r="DB120" s="1002"/>
      <c r="DC120" s="1002"/>
      <c r="DD120" s="1002"/>
      <c r="DE120" s="1002"/>
      <c r="DF120" s="1003"/>
      <c r="DG120" s="917" t="s">
        <v>122</v>
      </c>
      <c r="DH120" s="918"/>
      <c r="DI120" s="918"/>
      <c r="DJ120" s="918"/>
      <c r="DK120" s="918"/>
      <c r="DL120" s="918" t="s">
        <v>122</v>
      </c>
      <c r="DM120" s="918"/>
      <c r="DN120" s="918"/>
      <c r="DO120" s="918"/>
      <c r="DP120" s="918"/>
      <c r="DQ120" s="918">
        <v>420819</v>
      </c>
      <c r="DR120" s="918"/>
      <c r="DS120" s="918"/>
      <c r="DT120" s="918"/>
      <c r="DU120" s="918"/>
      <c r="DV120" s="919">
        <v>16.5</v>
      </c>
      <c r="DW120" s="919"/>
      <c r="DX120" s="919"/>
      <c r="DY120" s="919"/>
      <c r="DZ120" s="920"/>
    </row>
    <row r="121" spans="1:130" s="224" customFormat="1" ht="26.25" customHeight="1" x14ac:dyDescent="0.2">
      <c r="A121" s="1045"/>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57933</v>
      </c>
      <c r="BR121" s="913"/>
      <c r="BS121" s="913"/>
      <c r="BT121" s="913"/>
      <c r="BU121" s="913"/>
      <c r="BV121" s="913">
        <v>52362</v>
      </c>
      <c r="BW121" s="913"/>
      <c r="BX121" s="913"/>
      <c r="BY121" s="913"/>
      <c r="BZ121" s="913"/>
      <c r="CA121" s="913">
        <v>51368</v>
      </c>
      <c r="CB121" s="913"/>
      <c r="CC121" s="913"/>
      <c r="CD121" s="913"/>
      <c r="CE121" s="913"/>
      <c r="CF121" s="907">
        <v>2</v>
      </c>
      <c r="CG121" s="908"/>
      <c r="CH121" s="908"/>
      <c r="CI121" s="908"/>
      <c r="CJ121" s="908"/>
      <c r="CK121" s="996"/>
      <c r="CL121" s="997"/>
      <c r="CM121" s="997"/>
      <c r="CN121" s="997"/>
      <c r="CO121" s="998"/>
      <c r="CP121" s="1006" t="s">
        <v>448</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v>414880</v>
      </c>
      <c r="DR121" s="913"/>
      <c r="DS121" s="913"/>
      <c r="DT121" s="913"/>
      <c r="DU121" s="913"/>
      <c r="DV121" s="914">
        <v>16.3</v>
      </c>
      <c r="DW121" s="914"/>
      <c r="DX121" s="914"/>
      <c r="DY121" s="914"/>
      <c r="DZ121" s="915"/>
    </row>
    <row r="122" spans="1:130" s="224" customFormat="1" ht="26.25" customHeight="1" x14ac:dyDescent="0.2">
      <c r="A122" s="1045"/>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449</v>
      </c>
      <c r="BA122" s="952"/>
      <c r="BB122" s="952"/>
      <c r="BC122" s="952"/>
      <c r="BD122" s="952"/>
      <c r="BE122" s="952"/>
      <c r="BF122" s="952"/>
      <c r="BG122" s="952"/>
      <c r="BH122" s="952"/>
      <c r="BI122" s="952"/>
      <c r="BJ122" s="952"/>
      <c r="BK122" s="952"/>
      <c r="BL122" s="952"/>
      <c r="BM122" s="952"/>
      <c r="BN122" s="952"/>
      <c r="BO122" s="952"/>
      <c r="BP122" s="953"/>
      <c r="BQ122" s="986">
        <v>5913370</v>
      </c>
      <c r="BR122" s="987"/>
      <c r="BS122" s="987"/>
      <c r="BT122" s="987"/>
      <c r="BU122" s="987"/>
      <c r="BV122" s="987">
        <v>5563600</v>
      </c>
      <c r="BW122" s="987"/>
      <c r="BX122" s="987"/>
      <c r="BY122" s="987"/>
      <c r="BZ122" s="987"/>
      <c r="CA122" s="987">
        <v>5127201</v>
      </c>
      <c r="CB122" s="987"/>
      <c r="CC122" s="987"/>
      <c r="CD122" s="987"/>
      <c r="CE122" s="987"/>
      <c r="CF122" s="1004">
        <v>200.9</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2">
      <c r="A123" s="1045"/>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4489</v>
      </c>
      <c r="AB123" s="946"/>
      <c r="AC123" s="946"/>
      <c r="AD123" s="946"/>
      <c r="AE123" s="947"/>
      <c r="AF123" s="948">
        <v>4436</v>
      </c>
      <c r="AG123" s="946"/>
      <c r="AH123" s="946"/>
      <c r="AI123" s="946"/>
      <c r="AJ123" s="947"/>
      <c r="AK123" s="948">
        <v>4371</v>
      </c>
      <c r="AL123" s="946"/>
      <c r="AM123" s="946"/>
      <c r="AN123" s="946"/>
      <c r="AO123" s="947"/>
      <c r="AP123" s="949">
        <v>0.2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450</v>
      </c>
      <c r="BP123" s="992"/>
      <c r="BQ123" s="1051">
        <v>7834781</v>
      </c>
      <c r="BR123" s="1018"/>
      <c r="BS123" s="1018"/>
      <c r="BT123" s="1018"/>
      <c r="BU123" s="1018"/>
      <c r="BV123" s="1018">
        <v>7778855</v>
      </c>
      <c r="BW123" s="1018"/>
      <c r="BX123" s="1018"/>
      <c r="BY123" s="1018"/>
      <c r="BZ123" s="1018"/>
      <c r="CA123" s="1018">
        <v>7615974</v>
      </c>
      <c r="CB123" s="1018"/>
      <c r="CC123" s="1018"/>
      <c r="CD123" s="1018"/>
      <c r="CE123" s="1018"/>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5"/>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7" t="s">
        <v>451</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41.8</v>
      </c>
      <c r="BR124" s="1014"/>
      <c r="BS124" s="1014"/>
      <c r="BT124" s="1014"/>
      <c r="BU124" s="1014"/>
      <c r="BV124" s="1014">
        <v>37.200000000000003</v>
      </c>
      <c r="BW124" s="1014"/>
      <c r="BX124" s="1014"/>
      <c r="BY124" s="1014"/>
      <c r="BZ124" s="1014"/>
      <c r="CA124" s="1014">
        <v>15.6</v>
      </c>
      <c r="CB124" s="1014"/>
      <c r="CC124" s="1014"/>
      <c r="CD124" s="1014"/>
      <c r="CE124" s="1014"/>
      <c r="CF124" s="1015"/>
      <c r="CG124" s="1016"/>
      <c r="CH124" s="1016"/>
      <c r="CI124" s="1016"/>
      <c r="CJ124" s="1017"/>
      <c r="CK124" s="999"/>
      <c r="CL124" s="999"/>
      <c r="CM124" s="999"/>
      <c r="CN124" s="999"/>
      <c r="CO124" s="1000"/>
      <c r="CP124" s="1006" t="s">
        <v>452</v>
      </c>
      <c r="CQ124" s="1007"/>
      <c r="CR124" s="1007"/>
      <c r="CS124" s="1007"/>
      <c r="CT124" s="1007"/>
      <c r="CU124" s="1007"/>
      <c r="CV124" s="1007"/>
      <c r="CW124" s="1007"/>
      <c r="CX124" s="1007"/>
      <c r="CY124" s="1007"/>
      <c r="CZ124" s="1007"/>
      <c r="DA124" s="1007"/>
      <c r="DB124" s="1007"/>
      <c r="DC124" s="1007"/>
      <c r="DD124" s="1007"/>
      <c r="DE124" s="1007"/>
      <c r="DF124" s="1008"/>
      <c r="DG124" s="991">
        <v>1032127</v>
      </c>
      <c r="DH124" s="973"/>
      <c r="DI124" s="973"/>
      <c r="DJ124" s="973"/>
      <c r="DK124" s="974"/>
      <c r="DL124" s="972">
        <v>950811</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5"/>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453</v>
      </c>
      <c r="CL125" s="994"/>
      <c r="CM125" s="994"/>
      <c r="CN125" s="994"/>
      <c r="CO125" s="995"/>
      <c r="CP125" s="916" t="s">
        <v>454</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5"/>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455</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6"/>
      <c r="B127" s="938"/>
      <c r="C127" s="960" t="s">
        <v>456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9" t="s">
        <v>457</v>
      </c>
      <c r="AY127" s="1020"/>
      <c r="AZ127" s="1020"/>
      <c r="BA127" s="1020"/>
      <c r="BB127" s="1020"/>
      <c r="BC127" s="1020"/>
      <c r="BD127" s="1020"/>
      <c r="BE127" s="1021"/>
      <c r="BF127" s="1022" t="s">
        <v>458</v>
      </c>
      <c r="BG127" s="1020"/>
      <c r="BH127" s="1020"/>
      <c r="BI127" s="1020"/>
      <c r="BJ127" s="1020"/>
      <c r="BK127" s="1020"/>
      <c r="BL127" s="1021"/>
      <c r="BM127" s="1022" t="s">
        <v>459</v>
      </c>
      <c r="BN127" s="1020"/>
      <c r="BO127" s="1020"/>
      <c r="BP127" s="1020"/>
      <c r="BQ127" s="1020"/>
      <c r="BR127" s="1020"/>
      <c r="BS127" s="1021"/>
      <c r="BT127" s="1022" t="s">
        <v>460</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461</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9" t="s">
        <v>462</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463</v>
      </c>
      <c r="X128" s="1031"/>
      <c r="Y128" s="1031"/>
      <c r="Z128" s="1032"/>
      <c r="AA128" s="1033">
        <v>10069</v>
      </c>
      <c r="AB128" s="1034"/>
      <c r="AC128" s="1034"/>
      <c r="AD128" s="1034"/>
      <c r="AE128" s="1035"/>
      <c r="AF128" s="1036">
        <v>7727</v>
      </c>
      <c r="AG128" s="1034"/>
      <c r="AH128" s="1034"/>
      <c r="AI128" s="1034"/>
      <c r="AJ128" s="1035"/>
      <c r="AK128" s="1036">
        <v>7726</v>
      </c>
      <c r="AL128" s="1034"/>
      <c r="AM128" s="1034"/>
      <c r="AN128" s="1034"/>
      <c r="AO128" s="1035"/>
      <c r="AP128" s="1037"/>
      <c r="AQ128" s="1038"/>
      <c r="AR128" s="1038"/>
      <c r="AS128" s="1038"/>
      <c r="AT128" s="1039"/>
      <c r="AU128" s="226"/>
      <c r="AV128" s="226"/>
      <c r="AW128" s="226"/>
      <c r="AX128" s="883" t="s">
        <v>464</v>
      </c>
      <c r="AY128" s="884"/>
      <c r="AZ128" s="884"/>
      <c r="BA128" s="884"/>
      <c r="BB128" s="884"/>
      <c r="BC128" s="884"/>
      <c r="BD128" s="884"/>
      <c r="BE128" s="885"/>
      <c r="BF128" s="1040" t="s">
        <v>122</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465</v>
      </c>
      <c r="CQ128" s="713"/>
      <c r="CR128" s="713"/>
      <c r="CS128" s="713"/>
      <c r="CT128" s="713"/>
      <c r="CU128" s="713"/>
      <c r="CV128" s="713"/>
      <c r="CW128" s="713"/>
      <c r="CX128" s="713"/>
      <c r="CY128" s="713"/>
      <c r="CZ128" s="713"/>
      <c r="DA128" s="713"/>
      <c r="DB128" s="713"/>
      <c r="DC128" s="713"/>
      <c r="DD128" s="713"/>
      <c r="DE128" s="713"/>
      <c r="DF128" s="1024"/>
      <c r="DG128" s="1025" t="s">
        <v>122</v>
      </c>
      <c r="DH128" s="1026"/>
      <c r="DI128" s="1026"/>
      <c r="DJ128" s="1026"/>
      <c r="DK128" s="1026"/>
      <c r="DL128" s="1026" t="s">
        <v>122</v>
      </c>
      <c r="DM128" s="1026"/>
      <c r="DN128" s="1026"/>
      <c r="DO128" s="1026"/>
      <c r="DP128" s="1026"/>
      <c r="DQ128" s="1026" t="s">
        <v>122</v>
      </c>
      <c r="DR128" s="1026"/>
      <c r="DS128" s="1026"/>
      <c r="DT128" s="1026"/>
      <c r="DU128" s="1026"/>
      <c r="DV128" s="1027" t="s">
        <v>122</v>
      </c>
      <c r="DW128" s="1027"/>
      <c r="DX128" s="1027"/>
      <c r="DY128" s="1027"/>
      <c r="DZ128" s="1028"/>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466</v>
      </c>
      <c r="X129" s="1058"/>
      <c r="Y129" s="1058"/>
      <c r="Z129" s="1059"/>
      <c r="AA129" s="945">
        <v>3192247</v>
      </c>
      <c r="AB129" s="946"/>
      <c r="AC129" s="946"/>
      <c r="AD129" s="946"/>
      <c r="AE129" s="947"/>
      <c r="AF129" s="948">
        <v>3103276</v>
      </c>
      <c r="AG129" s="946"/>
      <c r="AH129" s="946"/>
      <c r="AI129" s="946"/>
      <c r="AJ129" s="947"/>
      <c r="AK129" s="948">
        <v>3139552</v>
      </c>
      <c r="AL129" s="946"/>
      <c r="AM129" s="946"/>
      <c r="AN129" s="946"/>
      <c r="AO129" s="947"/>
      <c r="AP129" s="1060"/>
      <c r="AQ129" s="1061"/>
      <c r="AR129" s="1061"/>
      <c r="AS129" s="1061"/>
      <c r="AT129" s="1062"/>
      <c r="AU129" s="227"/>
      <c r="AV129" s="227"/>
      <c r="AW129" s="227"/>
      <c r="AX129" s="1052" t="s">
        <v>467</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469</v>
      </c>
      <c r="X130" s="1058"/>
      <c r="Y130" s="1058"/>
      <c r="Z130" s="1059"/>
      <c r="AA130" s="945">
        <v>569430</v>
      </c>
      <c r="AB130" s="946"/>
      <c r="AC130" s="946"/>
      <c r="AD130" s="946"/>
      <c r="AE130" s="947"/>
      <c r="AF130" s="948">
        <v>571428</v>
      </c>
      <c r="AG130" s="946"/>
      <c r="AH130" s="946"/>
      <c r="AI130" s="946"/>
      <c r="AJ130" s="947"/>
      <c r="AK130" s="948">
        <v>587954</v>
      </c>
      <c r="AL130" s="946"/>
      <c r="AM130" s="946"/>
      <c r="AN130" s="946"/>
      <c r="AO130" s="947"/>
      <c r="AP130" s="1060"/>
      <c r="AQ130" s="1061"/>
      <c r="AR130" s="1061"/>
      <c r="AS130" s="1061"/>
      <c r="AT130" s="1062"/>
      <c r="AU130" s="227"/>
      <c r="AV130" s="227"/>
      <c r="AW130" s="227"/>
      <c r="AX130" s="1052" t="s">
        <v>470</v>
      </c>
      <c r="AY130" s="910"/>
      <c r="AZ130" s="910"/>
      <c r="BA130" s="910"/>
      <c r="BB130" s="910"/>
      <c r="BC130" s="910"/>
      <c r="BD130" s="910"/>
      <c r="BE130" s="911"/>
      <c r="BF130" s="1088">
        <v>13.9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471</v>
      </c>
      <c r="X131" s="1095"/>
      <c r="Y131" s="1095"/>
      <c r="Z131" s="1096"/>
      <c r="AA131" s="991">
        <v>2622817</v>
      </c>
      <c r="AB131" s="973"/>
      <c r="AC131" s="973"/>
      <c r="AD131" s="973"/>
      <c r="AE131" s="974"/>
      <c r="AF131" s="972">
        <v>2531848</v>
      </c>
      <c r="AG131" s="973"/>
      <c r="AH131" s="973"/>
      <c r="AI131" s="973"/>
      <c r="AJ131" s="974"/>
      <c r="AK131" s="972">
        <v>2551598</v>
      </c>
      <c r="AL131" s="973"/>
      <c r="AM131" s="973"/>
      <c r="AN131" s="973"/>
      <c r="AO131" s="974"/>
      <c r="AP131" s="1097"/>
      <c r="AQ131" s="1098"/>
      <c r="AR131" s="1098"/>
      <c r="AS131" s="1098"/>
      <c r="AT131" s="1099"/>
      <c r="AU131" s="227"/>
      <c r="AV131" s="227"/>
      <c r="AW131" s="227"/>
      <c r="AX131" s="1070" t="s">
        <v>472</v>
      </c>
      <c r="AY131" s="713"/>
      <c r="AZ131" s="713"/>
      <c r="BA131" s="713"/>
      <c r="BB131" s="713"/>
      <c r="BC131" s="713"/>
      <c r="BD131" s="713"/>
      <c r="BE131" s="1024"/>
      <c r="BF131" s="1071">
        <v>15.6</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474</v>
      </c>
      <c r="W132" s="1081"/>
      <c r="X132" s="1081"/>
      <c r="Y132" s="1081"/>
      <c r="Z132" s="1082"/>
      <c r="AA132" s="1083">
        <v>13.20461931</v>
      </c>
      <c r="AB132" s="1084"/>
      <c r="AC132" s="1084"/>
      <c r="AD132" s="1084"/>
      <c r="AE132" s="1085"/>
      <c r="AF132" s="1086">
        <v>14.30310982</v>
      </c>
      <c r="AG132" s="1084"/>
      <c r="AH132" s="1084"/>
      <c r="AI132" s="1084"/>
      <c r="AJ132" s="1085"/>
      <c r="AK132" s="1086">
        <v>14.26647144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475</v>
      </c>
      <c r="W133" s="1064"/>
      <c r="X133" s="1064"/>
      <c r="Y133" s="1064"/>
      <c r="Z133" s="1065"/>
      <c r="AA133" s="1066">
        <v>12.7</v>
      </c>
      <c r="AB133" s="1067"/>
      <c r="AC133" s="1067"/>
      <c r="AD133" s="1067"/>
      <c r="AE133" s="1068"/>
      <c r="AF133" s="1066">
        <v>13.4</v>
      </c>
      <c r="AG133" s="1067"/>
      <c r="AH133" s="1067"/>
      <c r="AI133" s="1067"/>
      <c r="AJ133" s="1068"/>
      <c r="AK133" s="1066">
        <v>13.9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ry1G1QTIY6fDONSOSeh0jbYJTU2G3vP/XeQlgW+iIcMEuz8Q5ca0T8POLnF5+cGXjQDRpb/Z0fClWcqCOaRFQ==" saltValue="Eg1e4OHOTh16qkQi7ltV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63" zoomScaleNormal="85" zoomScaleSheetLayoutView="100" workbookViewId="0">
      <selection activeCell="AM52" sqref="AM52"/>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ybAFS0vV/csnbr+QkPU9qsRiAAjFL86rND9VmyFgQqT0buCmFw0Ou8bZKKdfPn128qxLFnOaQLkZv+jRryGq/A==" saltValue="h1cN0sivGdbkoRESDNmK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78"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QIWTTMTgNLieYvY55Z7W/y4mDaB8VMqriwsha+BAaG35HETCGmP+KpH43IXIcksPEDDWli47yM9JW0foqhzQg==" saltValue="E15+yBsTfhxlpkvkUaTdh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C57" sqref="C57"/>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478</v>
      </c>
      <c r="AL6" s="260"/>
      <c r="AM6" s="260"/>
      <c r="AN6" s="260"/>
    </row>
    <row r="7" spans="1:46" ht="13.5" customHeight="1" x14ac:dyDescent="0.2">
      <c r="A7" s="259"/>
      <c r="AK7" s="262"/>
      <c r="AL7" s="263"/>
      <c r="AM7" s="263"/>
      <c r="AN7" s="264"/>
      <c r="AO7" s="1101" t="s">
        <v>479</v>
      </c>
      <c r="AP7" s="265"/>
      <c r="AQ7" s="266" t="s">
        <v>480</v>
      </c>
      <c r="AR7" s="267"/>
    </row>
    <row r="8" spans="1:46" ht="13.2" x14ac:dyDescent="0.2">
      <c r="A8" s="259"/>
      <c r="AK8" s="268"/>
      <c r="AL8" s="269"/>
      <c r="AM8" s="269"/>
      <c r="AN8" s="270"/>
      <c r="AO8" s="1102"/>
      <c r="AP8" s="271" t="s">
        <v>481</v>
      </c>
      <c r="AQ8" s="272" t="s">
        <v>482</v>
      </c>
      <c r="AR8" s="273" t="s">
        <v>483</v>
      </c>
    </row>
    <row r="9" spans="1:46" ht="13.2" x14ac:dyDescent="0.2">
      <c r="A9" s="259"/>
      <c r="AK9" s="1103" t="s">
        <v>484</v>
      </c>
      <c r="AL9" s="1104"/>
      <c r="AM9" s="1104"/>
      <c r="AN9" s="1105"/>
      <c r="AO9" s="274">
        <v>760253</v>
      </c>
      <c r="AP9" s="274">
        <v>137927</v>
      </c>
      <c r="AQ9" s="275">
        <v>143042</v>
      </c>
      <c r="AR9" s="276">
        <v>-3.6</v>
      </c>
    </row>
    <row r="10" spans="1:46" ht="13.5" customHeight="1" x14ac:dyDescent="0.2">
      <c r="A10" s="259"/>
      <c r="AK10" s="1103" t="s">
        <v>485</v>
      </c>
      <c r="AL10" s="1104"/>
      <c r="AM10" s="1104"/>
      <c r="AN10" s="1105"/>
      <c r="AO10" s="277">
        <v>136040</v>
      </c>
      <c r="AP10" s="277">
        <v>24681</v>
      </c>
      <c r="AQ10" s="278">
        <v>17233</v>
      </c>
      <c r="AR10" s="279">
        <v>43.2</v>
      </c>
    </row>
    <row r="11" spans="1:46" ht="13.5" customHeight="1" x14ac:dyDescent="0.2">
      <c r="A11" s="259"/>
      <c r="AK11" s="1103" t="s">
        <v>486</v>
      </c>
      <c r="AL11" s="1104"/>
      <c r="AM11" s="1104"/>
      <c r="AN11" s="1105"/>
      <c r="AO11" s="277" t="s">
        <v>487</v>
      </c>
      <c r="AP11" s="277" t="s">
        <v>487</v>
      </c>
      <c r="AQ11" s="278">
        <v>1297</v>
      </c>
      <c r="AR11" s="279" t="s">
        <v>487</v>
      </c>
    </row>
    <row r="12" spans="1:46" ht="13.5" customHeight="1" x14ac:dyDescent="0.2">
      <c r="A12" s="259"/>
      <c r="AK12" s="1103" t="s">
        <v>488</v>
      </c>
      <c r="AL12" s="1104"/>
      <c r="AM12" s="1104"/>
      <c r="AN12" s="1105"/>
      <c r="AO12" s="277" t="s">
        <v>487</v>
      </c>
      <c r="AP12" s="277" t="s">
        <v>487</v>
      </c>
      <c r="AQ12" s="278" t="s">
        <v>487</v>
      </c>
      <c r="AR12" s="279" t="s">
        <v>487</v>
      </c>
    </row>
    <row r="13" spans="1:46" ht="13.5" customHeight="1" x14ac:dyDescent="0.2">
      <c r="A13" s="259"/>
      <c r="AK13" s="1103" t="s">
        <v>489</v>
      </c>
      <c r="AL13" s="1104"/>
      <c r="AM13" s="1104"/>
      <c r="AN13" s="1105"/>
      <c r="AO13" s="277" t="s">
        <v>487</v>
      </c>
      <c r="AP13" s="277" t="s">
        <v>487</v>
      </c>
      <c r="AQ13" s="278">
        <v>5542</v>
      </c>
      <c r="AR13" s="279" t="s">
        <v>487</v>
      </c>
    </row>
    <row r="14" spans="1:46" ht="13.5" customHeight="1" x14ac:dyDescent="0.2">
      <c r="A14" s="259"/>
      <c r="AK14" s="1103" t="s">
        <v>490</v>
      </c>
      <c r="AL14" s="1104"/>
      <c r="AM14" s="1104"/>
      <c r="AN14" s="1105"/>
      <c r="AO14" s="277">
        <v>7963</v>
      </c>
      <c r="AP14" s="277">
        <v>1445</v>
      </c>
      <c r="AQ14" s="278">
        <v>2886</v>
      </c>
      <c r="AR14" s="279">
        <v>-49.9</v>
      </c>
    </row>
    <row r="15" spans="1:46" ht="13.5" customHeight="1" x14ac:dyDescent="0.2">
      <c r="A15" s="259"/>
      <c r="AK15" s="1106" t="s">
        <v>491</v>
      </c>
      <c r="AL15" s="1107"/>
      <c r="AM15" s="1107"/>
      <c r="AN15" s="1108"/>
      <c r="AO15" s="277">
        <v>-46515</v>
      </c>
      <c r="AP15" s="277">
        <v>-8439</v>
      </c>
      <c r="AQ15" s="278">
        <v>-8856</v>
      </c>
      <c r="AR15" s="279">
        <v>-4.7</v>
      </c>
    </row>
    <row r="16" spans="1:46" ht="13.2" x14ac:dyDescent="0.2">
      <c r="A16" s="259"/>
      <c r="AK16" s="1106" t="s">
        <v>177</v>
      </c>
      <c r="AL16" s="1107"/>
      <c r="AM16" s="1107"/>
      <c r="AN16" s="1108"/>
      <c r="AO16" s="277">
        <v>857741</v>
      </c>
      <c r="AP16" s="277">
        <v>155613</v>
      </c>
      <c r="AQ16" s="278">
        <v>161143</v>
      </c>
      <c r="AR16" s="279">
        <v>-3.4</v>
      </c>
    </row>
    <row r="17" spans="1:46" ht="13.2" x14ac:dyDescent="0.2">
      <c r="A17" s="259"/>
    </row>
    <row r="18" spans="1:46" ht="13.2" x14ac:dyDescent="0.2">
      <c r="A18" s="259"/>
      <c r="AQ18" s="280"/>
      <c r="AR18" s="280"/>
    </row>
    <row r="19" spans="1:46" ht="13.2" x14ac:dyDescent="0.2">
      <c r="A19" s="259"/>
      <c r="AK19" s="255" t="s">
        <v>492</v>
      </c>
    </row>
    <row r="20" spans="1:46" ht="13.2" x14ac:dyDescent="0.2">
      <c r="A20" s="259"/>
      <c r="AK20" s="281"/>
      <c r="AL20" s="282"/>
      <c r="AM20" s="282"/>
      <c r="AN20" s="283"/>
      <c r="AO20" s="284" t="s">
        <v>493</v>
      </c>
      <c r="AP20" s="285" t="s">
        <v>494</v>
      </c>
      <c r="AQ20" s="286" t="s">
        <v>495</v>
      </c>
      <c r="AR20" s="287"/>
    </row>
    <row r="21" spans="1:46" s="260" customFormat="1" ht="13.2" x14ac:dyDescent="0.2">
      <c r="A21" s="288"/>
      <c r="AK21" s="1109" t="s">
        <v>496</v>
      </c>
      <c r="AL21" s="1110"/>
      <c r="AM21" s="1110"/>
      <c r="AN21" s="1111"/>
      <c r="AO21" s="289">
        <v>13.97</v>
      </c>
      <c r="AP21" s="290">
        <v>14.02</v>
      </c>
      <c r="AQ21" s="291">
        <v>-0.05</v>
      </c>
      <c r="AS21" s="292"/>
      <c r="AT21" s="288"/>
    </row>
    <row r="22" spans="1:46" s="260" customFormat="1" ht="13.2" x14ac:dyDescent="0.2">
      <c r="A22" s="288"/>
      <c r="AK22" s="1109" t="s">
        <v>497</v>
      </c>
      <c r="AL22" s="1110"/>
      <c r="AM22" s="1110"/>
      <c r="AN22" s="1111"/>
      <c r="AO22" s="293">
        <v>99.8</v>
      </c>
      <c r="AP22" s="294">
        <v>96.2</v>
      </c>
      <c r="AQ22" s="295">
        <v>3.6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500</v>
      </c>
      <c r="AL29" s="260"/>
      <c r="AM29" s="260"/>
      <c r="AN29" s="260"/>
      <c r="AS29" s="302"/>
    </row>
    <row r="30" spans="1:46" ht="13.5" customHeight="1" x14ac:dyDescent="0.2">
      <c r="A30" s="259"/>
      <c r="AK30" s="262"/>
      <c r="AL30" s="263"/>
      <c r="AM30" s="263"/>
      <c r="AN30" s="264"/>
      <c r="AO30" s="1101" t="s">
        <v>479</v>
      </c>
      <c r="AP30" s="265"/>
      <c r="AQ30" s="266" t="s">
        <v>480</v>
      </c>
      <c r="AR30" s="267"/>
    </row>
    <row r="31" spans="1:46" ht="13.2" x14ac:dyDescent="0.2">
      <c r="A31" s="259"/>
      <c r="AK31" s="268"/>
      <c r="AL31" s="269"/>
      <c r="AM31" s="269"/>
      <c r="AN31" s="270"/>
      <c r="AO31" s="1102"/>
      <c r="AP31" s="271" t="s">
        <v>481</v>
      </c>
      <c r="AQ31" s="272" t="s">
        <v>482</v>
      </c>
      <c r="AR31" s="273" t="s">
        <v>483</v>
      </c>
    </row>
    <row r="32" spans="1:46" ht="27" customHeight="1" x14ac:dyDescent="0.2">
      <c r="A32" s="259"/>
      <c r="AK32" s="1117" t="s">
        <v>501</v>
      </c>
      <c r="AL32" s="1118"/>
      <c r="AM32" s="1118"/>
      <c r="AN32" s="1119"/>
      <c r="AO32" s="303">
        <v>808431</v>
      </c>
      <c r="AP32" s="303">
        <v>146667</v>
      </c>
      <c r="AQ32" s="304">
        <v>81691</v>
      </c>
      <c r="AR32" s="305">
        <v>79.5</v>
      </c>
    </row>
    <row r="33" spans="1:46" ht="13.5" customHeight="1" x14ac:dyDescent="0.2">
      <c r="A33" s="259"/>
      <c r="AK33" s="1117" t="s">
        <v>502</v>
      </c>
      <c r="AL33" s="1118"/>
      <c r="AM33" s="1118"/>
      <c r="AN33" s="1119"/>
      <c r="AO33" s="303" t="s">
        <v>487</v>
      </c>
      <c r="AP33" s="303" t="s">
        <v>487</v>
      </c>
      <c r="AQ33" s="304" t="s">
        <v>487</v>
      </c>
      <c r="AR33" s="305" t="s">
        <v>487</v>
      </c>
    </row>
    <row r="34" spans="1:46" ht="27" customHeight="1" x14ac:dyDescent="0.2">
      <c r="A34" s="259"/>
      <c r="AK34" s="1117" t="s">
        <v>503</v>
      </c>
      <c r="AL34" s="1118"/>
      <c r="AM34" s="1118"/>
      <c r="AN34" s="1119"/>
      <c r="AO34" s="303" t="s">
        <v>487</v>
      </c>
      <c r="AP34" s="303" t="s">
        <v>487</v>
      </c>
      <c r="AQ34" s="304" t="s">
        <v>487</v>
      </c>
      <c r="AR34" s="305" t="s">
        <v>487</v>
      </c>
    </row>
    <row r="35" spans="1:46" ht="27" customHeight="1" x14ac:dyDescent="0.2">
      <c r="A35" s="259"/>
      <c r="AK35" s="1117" t="s">
        <v>504</v>
      </c>
      <c r="AL35" s="1118"/>
      <c r="AM35" s="1118"/>
      <c r="AN35" s="1119"/>
      <c r="AO35" s="303">
        <v>134973</v>
      </c>
      <c r="AP35" s="303">
        <v>24487</v>
      </c>
      <c r="AQ35" s="304">
        <v>27672</v>
      </c>
      <c r="AR35" s="305">
        <v>-11.5</v>
      </c>
    </row>
    <row r="36" spans="1:46" ht="27" customHeight="1" x14ac:dyDescent="0.2">
      <c r="A36" s="259"/>
      <c r="AK36" s="1117" t="s">
        <v>505</v>
      </c>
      <c r="AL36" s="1118"/>
      <c r="AM36" s="1118"/>
      <c r="AN36" s="1119"/>
      <c r="AO36" s="303">
        <v>11928</v>
      </c>
      <c r="AP36" s="303">
        <v>2164</v>
      </c>
      <c r="AQ36" s="304">
        <v>4845</v>
      </c>
      <c r="AR36" s="305">
        <v>-55.3</v>
      </c>
    </row>
    <row r="37" spans="1:46" ht="13.5" customHeight="1" x14ac:dyDescent="0.2">
      <c r="A37" s="259"/>
      <c r="AK37" s="1117" t="s">
        <v>506</v>
      </c>
      <c r="AL37" s="1118"/>
      <c r="AM37" s="1118"/>
      <c r="AN37" s="1119"/>
      <c r="AO37" s="303">
        <v>4371</v>
      </c>
      <c r="AP37" s="303">
        <v>793</v>
      </c>
      <c r="AQ37" s="304">
        <v>448</v>
      </c>
      <c r="AR37" s="305">
        <v>77</v>
      </c>
    </row>
    <row r="38" spans="1:46" ht="27" customHeight="1" x14ac:dyDescent="0.2">
      <c r="A38" s="259"/>
      <c r="AK38" s="1120" t="s">
        <v>507</v>
      </c>
      <c r="AL38" s="1121"/>
      <c r="AM38" s="1121"/>
      <c r="AN38" s="1122"/>
      <c r="AO38" s="306" t="s">
        <v>487</v>
      </c>
      <c r="AP38" s="306" t="s">
        <v>487</v>
      </c>
      <c r="AQ38" s="307">
        <v>4</v>
      </c>
      <c r="AR38" s="295" t="s">
        <v>487</v>
      </c>
      <c r="AS38" s="302"/>
    </row>
    <row r="39" spans="1:46" ht="13.2" x14ac:dyDescent="0.2">
      <c r="A39" s="259"/>
      <c r="AK39" s="1120" t="s">
        <v>508</v>
      </c>
      <c r="AL39" s="1121"/>
      <c r="AM39" s="1121"/>
      <c r="AN39" s="1122"/>
      <c r="AO39" s="303">
        <v>-7726</v>
      </c>
      <c r="AP39" s="303">
        <v>-1402</v>
      </c>
      <c r="AQ39" s="304">
        <v>-1961</v>
      </c>
      <c r="AR39" s="305">
        <v>-28.5</v>
      </c>
      <c r="AS39" s="302"/>
    </row>
    <row r="40" spans="1:46" ht="27" customHeight="1" x14ac:dyDescent="0.2">
      <c r="A40" s="259"/>
      <c r="AK40" s="1117" t="s">
        <v>509</v>
      </c>
      <c r="AL40" s="1118"/>
      <c r="AM40" s="1118"/>
      <c r="AN40" s="1119"/>
      <c r="AO40" s="303">
        <v>-587954</v>
      </c>
      <c r="AP40" s="303">
        <v>-106668</v>
      </c>
      <c r="AQ40" s="304">
        <v>-75713</v>
      </c>
      <c r="AR40" s="305">
        <v>40.9</v>
      </c>
      <c r="AS40" s="302"/>
    </row>
    <row r="41" spans="1:46" ht="13.2" x14ac:dyDescent="0.2">
      <c r="A41" s="259"/>
      <c r="AK41" s="1123" t="s">
        <v>287</v>
      </c>
      <c r="AL41" s="1124"/>
      <c r="AM41" s="1124"/>
      <c r="AN41" s="1125"/>
      <c r="AO41" s="303">
        <v>364023</v>
      </c>
      <c r="AP41" s="303">
        <v>66042</v>
      </c>
      <c r="AQ41" s="304">
        <v>36985</v>
      </c>
      <c r="AR41" s="305">
        <v>78.599999999999994</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2" x14ac:dyDescent="0.2">
      <c r="A48" s="259"/>
      <c r="AK48" s="313" t="s">
        <v>511</v>
      </c>
      <c r="AL48" s="313"/>
      <c r="AM48" s="313"/>
      <c r="AN48" s="313"/>
      <c r="AO48" s="313"/>
      <c r="AP48" s="313"/>
      <c r="AQ48" s="314"/>
      <c r="AR48" s="313"/>
    </row>
    <row r="49" spans="1:44" ht="13.5" customHeight="1" x14ac:dyDescent="0.2">
      <c r="A49" s="259"/>
      <c r="AK49" s="315"/>
      <c r="AL49" s="316"/>
      <c r="AM49" s="1112" t="s">
        <v>479</v>
      </c>
      <c r="AN49" s="1114" t="s">
        <v>512</v>
      </c>
      <c r="AO49" s="1115"/>
      <c r="AP49" s="1115"/>
      <c r="AQ49" s="1115"/>
      <c r="AR49" s="1116"/>
    </row>
    <row r="50" spans="1:44" ht="13.2" x14ac:dyDescent="0.2">
      <c r="A50" s="259"/>
      <c r="AK50" s="317"/>
      <c r="AL50" s="318"/>
      <c r="AM50" s="1113"/>
      <c r="AN50" s="319" t="s">
        <v>513</v>
      </c>
      <c r="AO50" s="320" t="s">
        <v>514</v>
      </c>
      <c r="AP50" s="321" t="s">
        <v>515</v>
      </c>
      <c r="AQ50" s="322" t="s">
        <v>516</v>
      </c>
      <c r="AR50" s="323" t="s">
        <v>517</v>
      </c>
    </row>
    <row r="51" spans="1:44" ht="13.2" x14ac:dyDescent="0.2">
      <c r="A51" s="259"/>
      <c r="AK51" s="315" t="s">
        <v>518</v>
      </c>
      <c r="AL51" s="316"/>
      <c r="AM51" s="324">
        <v>913198</v>
      </c>
      <c r="AN51" s="325">
        <v>151292</v>
      </c>
      <c r="AO51" s="326">
        <v>30.9</v>
      </c>
      <c r="AP51" s="327">
        <v>126262</v>
      </c>
      <c r="AQ51" s="328">
        <v>10</v>
      </c>
      <c r="AR51" s="329">
        <v>20.9</v>
      </c>
    </row>
    <row r="52" spans="1:44" ht="13.2" x14ac:dyDescent="0.2">
      <c r="A52" s="259"/>
      <c r="AK52" s="330"/>
      <c r="AL52" s="331" t="s">
        <v>519</v>
      </c>
      <c r="AM52" s="332">
        <v>549292</v>
      </c>
      <c r="AN52" s="333">
        <v>91003</v>
      </c>
      <c r="AO52" s="334">
        <v>12.7</v>
      </c>
      <c r="AP52" s="335">
        <v>56769</v>
      </c>
      <c r="AQ52" s="336">
        <v>2.1</v>
      </c>
      <c r="AR52" s="337">
        <v>10.6</v>
      </c>
    </row>
    <row r="53" spans="1:44" ht="13.2" x14ac:dyDescent="0.2">
      <c r="A53" s="259"/>
      <c r="AK53" s="315" t="s">
        <v>520</v>
      </c>
      <c r="AL53" s="316"/>
      <c r="AM53" s="324">
        <v>894186</v>
      </c>
      <c r="AN53" s="325">
        <v>151557</v>
      </c>
      <c r="AO53" s="326">
        <v>0.2</v>
      </c>
      <c r="AP53" s="327">
        <v>126525</v>
      </c>
      <c r="AQ53" s="328">
        <v>0.2</v>
      </c>
      <c r="AR53" s="329">
        <v>0</v>
      </c>
    </row>
    <row r="54" spans="1:44" ht="13.2" x14ac:dyDescent="0.2">
      <c r="A54" s="259"/>
      <c r="AK54" s="330"/>
      <c r="AL54" s="331" t="s">
        <v>519</v>
      </c>
      <c r="AM54" s="332">
        <v>574962</v>
      </c>
      <c r="AN54" s="333">
        <v>97451</v>
      </c>
      <c r="AO54" s="334">
        <v>7.1</v>
      </c>
      <c r="AP54" s="335">
        <v>67052</v>
      </c>
      <c r="AQ54" s="336">
        <v>18.100000000000001</v>
      </c>
      <c r="AR54" s="337">
        <v>-11</v>
      </c>
    </row>
    <row r="55" spans="1:44" ht="13.2" x14ac:dyDescent="0.2">
      <c r="A55" s="259"/>
      <c r="AK55" s="315" t="s">
        <v>521</v>
      </c>
      <c r="AL55" s="316"/>
      <c r="AM55" s="324">
        <v>915887</v>
      </c>
      <c r="AN55" s="325">
        <v>159174</v>
      </c>
      <c r="AO55" s="326">
        <v>5</v>
      </c>
      <c r="AP55" s="327">
        <v>122054</v>
      </c>
      <c r="AQ55" s="328">
        <v>-3.5</v>
      </c>
      <c r="AR55" s="329">
        <v>8.5</v>
      </c>
    </row>
    <row r="56" spans="1:44" ht="13.2" x14ac:dyDescent="0.2">
      <c r="A56" s="259"/>
      <c r="AK56" s="330"/>
      <c r="AL56" s="331" t="s">
        <v>519</v>
      </c>
      <c r="AM56" s="332">
        <v>635355</v>
      </c>
      <c r="AN56" s="333">
        <v>110420</v>
      </c>
      <c r="AO56" s="334">
        <v>13.3</v>
      </c>
      <c r="AP56" s="335">
        <v>68298</v>
      </c>
      <c r="AQ56" s="336">
        <v>1.9</v>
      </c>
      <c r="AR56" s="337">
        <v>11.4</v>
      </c>
    </row>
    <row r="57" spans="1:44" ht="13.2" x14ac:dyDescent="0.2">
      <c r="A57" s="259"/>
      <c r="AK57" s="315" t="s">
        <v>522</v>
      </c>
      <c r="AL57" s="316"/>
      <c r="AM57" s="324">
        <v>1099591</v>
      </c>
      <c r="AN57" s="325">
        <v>195483</v>
      </c>
      <c r="AO57" s="326">
        <v>22.8</v>
      </c>
      <c r="AP57" s="327">
        <v>111644</v>
      </c>
      <c r="AQ57" s="328">
        <v>-8.5</v>
      </c>
      <c r="AR57" s="329">
        <v>31.3</v>
      </c>
    </row>
    <row r="58" spans="1:44" ht="13.2" x14ac:dyDescent="0.2">
      <c r="A58" s="259"/>
      <c r="AK58" s="330"/>
      <c r="AL58" s="331" t="s">
        <v>519</v>
      </c>
      <c r="AM58" s="332">
        <v>859416</v>
      </c>
      <c r="AN58" s="333">
        <v>152785</v>
      </c>
      <c r="AO58" s="334">
        <v>38.4</v>
      </c>
      <c r="AP58" s="335">
        <v>66606</v>
      </c>
      <c r="AQ58" s="336">
        <v>-2.5</v>
      </c>
      <c r="AR58" s="337">
        <v>40.9</v>
      </c>
    </row>
    <row r="59" spans="1:44" ht="13.2" x14ac:dyDescent="0.2">
      <c r="A59" s="259"/>
      <c r="AK59" s="315" t="s">
        <v>523</v>
      </c>
      <c r="AL59" s="316"/>
      <c r="AM59" s="324">
        <v>407926</v>
      </c>
      <c r="AN59" s="325">
        <v>74007</v>
      </c>
      <c r="AO59" s="326">
        <v>-62.1</v>
      </c>
      <c r="AP59" s="327">
        <v>127917</v>
      </c>
      <c r="AQ59" s="328">
        <v>14.6</v>
      </c>
      <c r="AR59" s="329">
        <v>-76.7</v>
      </c>
    </row>
    <row r="60" spans="1:44" ht="13.2" x14ac:dyDescent="0.2">
      <c r="A60" s="259"/>
      <c r="AK60" s="330"/>
      <c r="AL60" s="331" t="s">
        <v>519</v>
      </c>
      <c r="AM60" s="332">
        <v>184437</v>
      </c>
      <c r="AN60" s="333">
        <v>33461</v>
      </c>
      <c r="AO60" s="334">
        <v>-78.099999999999994</v>
      </c>
      <c r="AP60" s="335">
        <v>69746</v>
      </c>
      <c r="AQ60" s="336">
        <v>4.7</v>
      </c>
      <c r="AR60" s="337">
        <v>-82.8</v>
      </c>
    </row>
    <row r="61" spans="1:44" ht="13.2" x14ac:dyDescent="0.2">
      <c r="A61" s="259"/>
      <c r="AK61" s="315" t="s">
        <v>524</v>
      </c>
      <c r="AL61" s="338"/>
      <c r="AM61" s="324">
        <v>846158</v>
      </c>
      <c r="AN61" s="325">
        <v>146303</v>
      </c>
      <c r="AO61" s="326">
        <v>-0.6</v>
      </c>
      <c r="AP61" s="327">
        <v>122880</v>
      </c>
      <c r="AQ61" s="339">
        <v>2.6</v>
      </c>
      <c r="AR61" s="329">
        <v>-3.2</v>
      </c>
    </row>
    <row r="62" spans="1:44" ht="13.2" x14ac:dyDescent="0.2">
      <c r="A62" s="259"/>
      <c r="AK62" s="330"/>
      <c r="AL62" s="331" t="s">
        <v>519</v>
      </c>
      <c r="AM62" s="332">
        <v>560692</v>
      </c>
      <c r="AN62" s="333">
        <v>97024</v>
      </c>
      <c r="AO62" s="334">
        <v>-1.3</v>
      </c>
      <c r="AP62" s="335">
        <v>65694</v>
      </c>
      <c r="AQ62" s="336">
        <v>4.9000000000000004</v>
      </c>
      <c r="AR62" s="337">
        <v>-6.2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bhRM33gKTqsuLbK1jXrUXcq3MNkpXrRWhIZJ8XE2tk0bLK+TsBZu7gM3Iy7IZ0/F/6vyXodsJkSIIug4/MqdHQ==" saltValue="Bip9TpJX/ZAihvvr9Bmz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election activeCell="AE46" sqref="AE46"/>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SOswFhUlIO1Mafin/zpGxII60rnSpH3iS1wpw1zWlPq7Irj4Fsec//OkAnTzXTZhSOVgoLbCJwxpSvQouNJgQ==" saltValue="EsOPvxgem863Pua1iROy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oDGLljNo8uJ9XiaoVy6UmhtnJ3T4BCpbo+R9MHkO1PlLxIf6HzGyUgiJO8UIKQ8QDnHp5Zb99p7d1WiGwASoMQ==" saltValue="7JQHXO7ir/j7+whxJn0pl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K50" sqref="K50:P50"/>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16.559999999999999</v>
      </c>
      <c r="G47" s="12">
        <v>19.600000000000001</v>
      </c>
      <c r="H47" s="12">
        <v>27.66</v>
      </c>
      <c r="I47" s="12">
        <v>35.54</v>
      </c>
      <c r="J47" s="13">
        <v>39.72</v>
      </c>
    </row>
    <row r="48" spans="2:10" ht="57.75" customHeight="1" x14ac:dyDescent="0.2">
      <c r="B48" s="14"/>
      <c r="C48" s="1128" t="s">
        <v>4</v>
      </c>
      <c r="D48" s="1128"/>
      <c r="E48" s="1129"/>
      <c r="F48" s="15">
        <v>8.25</v>
      </c>
      <c r="G48" s="16">
        <v>11.03</v>
      </c>
      <c r="H48" s="16">
        <v>11.57</v>
      </c>
      <c r="I48" s="16">
        <v>9.25</v>
      </c>
      <c r="J48" s="17">
        <v>9.1300000000000008</v>
      </c>
    </row>
    <row r="49" spans="2:10" ht="57.75" customHeight="1" thickBot="1" x14ac:dyDescent="0.25">
      <c r="B49" s="18"/>
      <c r="C49" s="1130" t="s">
        <v>5</v>
      </c>
      <c r="D49" s="1130"/>
      <c r="E49" s="1131"/>
      <c r="F49" s="19" t="s">
        <v>531</v>
      </c>
      <c r="G49" s="20">
        <v>7.93</v>
      </c>
      <c r="H49" s="20">
        <v>11.59</v>
      </c>
      <c r="I49" s="20">
        <v>4.4400000000000004</v>
      </c>
      <c r="J49" s="21">
        <v>4.57</v>
      </c>
    </row>
    <row r="50" spans="2:10" ht="13.2" x14ac:dyDescent="0.2"/>
  </sheetData>
  <sheetProtection algorithmName="SHA-512" hashValue="lowOFITCF8e0+CgCkZeRgymCx+/2ZTJ8ljL7drxk+dI5Bo4UU0gFiiIuwAXnU8EPHHgQVrgkyZyhUNptCfc/Hw==" saltValue="ROagevV5OWVePTU4CfxH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532</v>
      </c>
      <c r="D34" s="1136"/>
      <c r="E34" s="1137"/>
      <c r="F34" s="32">
        <v>8.25</v>
      </c>
      <c r="G34" s="33">
        <v>11.02</v>
      </c>
      <c r="H34" s="33">
        <v>14.19</v>
      </c>
      <c r="I34" s="33">
        <v>9.25</v>
      </c>
      <c r="J34" s="34">
        <v>9.1300000000000008</v>
      </c>
      <c r="K34" s="22"/>
      <c r="L34" s="22"/>
      <c r="M34" s="22"/>
      <c r="N34" s="22"/>
      <c r="O34" s="22"/>
      <c r="P34" s="22"/>
    </row>
    <row r="35" spans="1:16" ht="39" customHeight="1" x14ac:dyDescent="0.2">
      <c r="A35" s="22"/>
      <c r="B35" s="35"/>
      <c r="C35" s="1132" t="s">
        <v>533</v>
      </c>
      <c r="D35" s="1132"/>
      <c r="E35" s="1133"/>
      <c r="F35" s="36">
        <v>1.48</v>
      </c>
      <c r="G35" s="37">
        <v>1.1499999999999999</v>
      </c>
      <c r="H35" s="37">
        <v>1.05</v>
      </c>
      <c r="I35" s="37">
        <v>0.57999999999999996</v>
      </c>
      <c r="J35" s="38">
        <v>0.74</v>
      </c>
      <c r="K35" s="22"/>
      <c r="L35" s="22"/>
      <c r="M35" s="22"/>
      <c r="N35" s="22"/>
      <c r="O35" s="22"/>
      <c r="P35" s="22"/>
    </row>
    <row r="36" spans="1:16" ht="39" customHeight="1" x14ac:dyDescent="0.2">
      <c r="A36" s="22"/>
      <c r="B36" s="35"/>
      <c r="C36" s="1132" t="s">
        <v>534</v>
      </c>
      <c r="D36" s="1132"/>
      <c r="E36" s="1133"/>
      <c r="F36" s="36">
        <v>0.76</v>
      </c>
      <c r="G36" s="37">
        <v>0.97</v>
      </c>
      <c r="H36" s="37">
        <v>0.9</v>
      </c>
      <c r="I36" s="37">
        <v>0.84</v>
      </c>
      <c r="J36" s="38">
        <v>0.74</v>
      </c>
      <c r="K36" s="22"/>
      <c r="L36" s="22"/>
      <c r="M36" s="22"/>
      <c r="N36" s="22"/>
      <c r="O36" s="22"/>
      <c r="P36" s="22"/>
    </row>
    <row r="37" spans="1:16" ht="39" customHeight="1" x14ac:dyDescent="0.2">
      <c r="A37" s="22"/>
      <c r="B37" s="35"/>
      <c r="C37" s="1132" t="s">
        <v>535</v>
      </c>
      <c r="D37" s="1132"/>
      <c r="E37" s="1133"/>
      <c r="F37" s="36" t="s">
        <v>487</v>
      </c>
      <c r="G37" s="37" t="s">
        <v>487</v>
      </c>
      <c r="H37" s="37" t="s">
        <v>487</v>
      </c>
      <c r="I37" s="37" t="s">
        <v>487</v>
      </c>
      <c r="J37" s="38">
        <v>0.63</v>
      </c>
      <c r="K37" s="22"/>
      <c r="L37" s="22"/>
      <c r="M37" s="22"/>
      <c r="N37" s="22"/>
      <c r="O37" s="22"/>
      <c r="P37" s="22"/>
    </row>
    <row r="38" spans="1:16" ht="39" customHeight="1" x14ac:dyDescent="0.2">
      <c r="A38" s="22"/>
      <c r="B38" s="35"/>
      <c r="C38" s="1132" t="s">
        <v>536</v>
      </c>
      <c r="D38" s="1132"/>
      <c r="E38" s="1133"/>
      <c r="F38" s="36" t="s">
        <v>487</v>
      </c>
      <c r="G38" s="37" t="s">
        <v>487</v>
      </c>
      <c r="H38" s="37" t="s">
        <v>487</v>
      </c>
      <c r="I38" s="37" t="s">
        <v>487</v>
      </c>
      <c r="J38" s="38">
        <v>0.41</v>
      </c>
      <c r="K38" s="22"/>
      <c r="L38" s="22"/>
      <c r="M38" s="22"/>
      <c r="N38" s="22"/>
      <c r="O38" s="22"/>
      <c r="P38" s="22"/>
    </row>
    <row r="39" spans="1:16" ht="39" customHeight="1" x14ac:dyDescent="0.2">
      <c r="A39" s="22"/>
      <c r="B39" s="35"/>
      <c r="C39" s="1132" t="s">
        <v>537</v>
      </c>
      <c r="D39" s="1132"/>
      <c r="E39" s="1133"/>
      <c r="F39" s="36">
        <v>0.02</v>
      </c>
      <c r="G39" s="37">
        <v>0.02</v>
      </c>
      <c r="H39" s="37">
        <v>0.03</v>
      </c>
      <c r="I39" s="37">
        <v>0.08</v>
      </c>
      <c r="J39" s="38">
        <v>0.03</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538</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539</v>
      </c>
      <c r="D43" s="1134"/>
      <c r="E43" s="1135"/>
      <c r="F43" s="41">
        <v>0.16</v>
      </c>
      <c r="G43" s="42">
        <v>0.12</v>
      </c>
      <c r="H43" s="42">
        <v>0.16</v>
      </c>
      <c r="I43" s="42">
        <v>0.6</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ixqeOCpA53/ztumWzY59d/O50wjvxytsvf8VRWjlhLy7VHbTZ2dCGC8BLZnCG9BG5KchhAoprcghgC55oULd5Q==" saltValue="ZDRPSciCKFJMMIB4uy9y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C1" zoomScaleSheetLayoutView="55" workbookViewId="0">
      <selection activeCell="O45" sqref="E45:O46"/>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551</v>
      </c>
      <c r="L45" s="58">
        <v>689</v>
      </c>
      <c r="M45" s="58">
        <v>784</v>
      </c>
      <c r="N45" s="58">
        <v>787</v>
      </c>
      <c r="O45" s="59">
        <v>808</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2">
      <c r="A48" s="46"/>
      <c r="B48" s="1140"/>
      <c r="C48" s="1141"/>
      <c r="D48" s="60"/>
      <c r="E48" s="1146" t="s">
        <v>13</v>
      </c>
      <c r="F48" s="1146"/>
      <c r="G48" s="1146"/>
      <c r="H48" s="1146"/>
      <c r="I48" s="1146"/>
      <c r="J48" s="1147"/>
      <c r="K48" s="61">
        <v>127</v>
      </c>
      <c r="L48" s="62">
        <v>127</v>
      </c>
      <c r="M48" s="62">
        <v>132</v>
      </c>
      <c r="N48" s="62">
        <v>139</v>
      </c>
      <c r="O48" s="63">
        <v>135</v>
      </c>
      <c r="P48" s="46"/>
      <c r="Q48" s="46"/>
      <c r="R48" s="46"/>
      <c r="S48" s="46"/>
      <c r="T48" s="46"/>
      <c r="U48" s="46"/>
    </row>
    <row r="49" spans="1:21" ht="30.75" customHeight="1" x14ac:dyDescent="0.2">
      <c r="A49" s="46"/>
      <c r="B49" s="1140"/>
      <c r="C49" s="1141"/>
      <c r="D49" s="60"/>
      <c r="E49" s="1146" t="s">
        <v>14</v>
      </c>
      <c r="F49" s="1146"/>
      <c r="G49" s="1146"/>
      <c r="H49" s="1146"/>
      <c r="I49" s="1146"/>
      <c r="J49" s="1147"/>
      <c r="K49" s="61">
        <v>2</v>
      </c>
      <c r="L49" s="62">
        <v>2</v>
      </c>
      <c r="M49" s="62">
        <v>6</v>
      </c>
      <c r="N49" s="62">
        <v>12</v>
      </c>
      <c r="O49" s="63">
        <v>12</v>
      </c>
      <c r="P49" s="46"/>
      <c r="Q49" s="46"/>
      <c r="R49" s="46"/>
      <c r="S49" s="46"/>
      <c r="T49" s="46"/>
      <c r="U49" s="46"/>
    </row>
    <row r="50" spans="1:21" ht="30.75" customHeight="1" x14ac:dyDescent="0.2">
      <c r="A50" s="46"/>
      <c r="B50" s="1140"/>
      <c r="C50" s="1141"/>
      <c r="D50" s="60"/>
      <c r="E50" s="1146" t="s">
        <v>15</v>
      </c>
      <c r="F50" s="1146"/>
      <c r="G50" s="1146"/>
      <c r="H50" s="1146"/>
      <c r="I50" s="1146"/>
      <c r="J50" s="1147"/>
      <c r="K50" s="61">
        <v>9</v>
      </c>
      <c r="L50" s="62">
        <v>7</v>
      </c>
      <c r="M50" s="62">
        <v>4</v>
      </c>
      <c r="N50" s="62">
        <v>4</v>
      </c>
      <c r="O50" s="63">
        <v>4</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487</v>
      </c>
      <c r="L51" s="62" t="s">
        <v>487</v>
      </c>
      <c r="M51" s="62" t="s">
        <v>487</v>
      </c>
      <c r="N51" s="62" t="s">
        <v>487</v>
      </c>
      <c r="O51" s="63" t="s">
        <v>487</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412</v>
      </c>
      <c r="L52" s="62">
        <v>516</v>
      </c>
      <c r="M52" s="62">
        <v>579</v>
      </c>
      <c r="N52" s="62">
        <v>579</v>
      </c>
      <c r="O52" s="63">
        <v>596</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277</v>
      </c>
      <c r="L53" s="67">
        <v>309</v>
      </c>
      <c r="M53" s="67">
        <v>347</v>
      </c>
      <c r="N53" s="67">
        <v>363</v>
      </c>
      <c r="O53" s="68">
        <v>363</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joQRMo48KWgXw0HBokPEzhUs1TNy4sj1hnozn8siowzmb9B3X3M/A861b84Ev16fYk+xqmN1vPN84GyPq9s7g==" saltValue="16DDMVj8qcXIIaFFsU3YS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H1048576" zoomScaleSheetLayoutView="100" workbookViewId="0">
      <selection activeCell="K50" sqref="K50:M50"/>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69" t="s">
        <v>30</v>
      </c>
      <c r="C41" s="1170"/>
      <c r="D41" s="103"/>
      <c r="E41" s="1175" t="s">
        <v>31</v>
      </c>
      <c r="F41" s="1175"/>
      <c r="G41" s="1175"/>
      <c r="H41" s="1176"/>
      <c r="I41" s="342">
        <v>7589</v>
      </c>
      <c r="J41" s="343">
        <v>7539</v>
      </c>
      <c r="K41" s="343">
        <v>7234</v>
      </c>
      <c r="L41" s="343">
        <v>7127</v>
      </c>
      <c r="M41" s="344">
        <v>6542</v>
      </c>
    </row>
    <row r="42" spans="2:13" ht="27.75" customHeight="1" x14ac:dyDescent="0.2">
      <c r="B42" s="1171"/>
      <c r="C42" s="1172"/>
      <c r="D42" s="104"/>
      <c r="E42" s="1177" t="s">
        <v>32</v>
      </c>
      <c r="F42" s="1177"/>
      <c r="G42" s="1177"/>
      <c r="H42" s="1178"/>
      <c r="I42" s="345">
        <v>20</v>
      </c>
      <c r="J42" s="346">
        <v>13</v>
      </c>
      <c r="K42" s="346">
        <v>9</v>
      </c>
      <c r="L42" s="346">
        <v>4</v>
      </c>
      <c r="M42" s="347">
        <v>4</v>
      </c>
    </row>
    <row r="43" spans="2:13" ht="27.75" customHeight="1" x14ac:dyDescent="0.2">
      <c r="B43" s="1171"/>
      <c r="C43" s="1172"/>
      <c r="D43" s="104"/>
      <c r="E43" s="1177" t="s">
        <v>33</v>
      </c>
      <c r="F43" s="1177"/>
      <c r="G43" s="1177"/>
      <c r="H43" s="1178"/>
      <c r="I43" s="345">
        <v>1296</v>
      </c>
      <c r="J43" s="346">
        <v>1145</v>
      </c>
      <c r="K43" s="346">
        <v>1032</v>
      </c>
      <c r="L43" s="346">
        <v>951</v>
      </c>
      <c r="M43" s="347">
        <v>836</v>
      </c>
    </row>
    <row r="44" spans="2:13" ht="27.75" customHeight="1" x14ac:dyDescent="0.2">
      <c r="B44" s="1171"/>
      <c r="C44" s="1172"/>
      <c r="D44" s="104"/>
      <c r="E44" s="1177" t="s">
        <v>34</v>
      </c>
      <c r="F44" s="1177"/>
      <c r="G44" s="1177"/>
      <c r="H44" s="1178"/>
      <c r="I44" s="345">
        <v>141</v>
      </c>
      <c r="J44" s="346">
        <v>219</v>
      </c>
      <c r="K44" s="346">
        <v>220</v>
      </c>
      <c r="L44" s="346">
        <v>227</v>
      </c>
      <c r="M44" s="347">
        <v>225</v>
      </c>
    </row>
    <row r="45" spans="2:13" ht="27.75" customHeight="1" x14ac:dyDescent="0.2">
      <c r="B45" s="1171"/>
      <c r="C45" s="1172"/>
      <c r="D45" s="104"/>
      <c r="E45" s="1177" t="s">
        <v>35</v>
      </c>
      <c r="F45" s="1177"/>
      <c r="G45" s="1177"/>
      <c r="H45" s="1178"/>
      <c r="I45" s="345">
        <v>478</v>
      </c>
      <c r="J45" s="346">
        <v>449</v>
      </c>
      <c r="K45" s="346">
        <v>438</v>
      </c>
      <c r="L45" s="346">
        <v>414</v>
      </c>
      <c r="M45" s="347">
        <v>408</v>
      </c>
    </row>
    <row r="46" spans="2:13" ht="27.75" customHeight="1" x14ac:dyDescent="0.2">
      <c r="B46" s="1171"/>
      <c r="C46" s="1172"/>
      <c r="D46" s="105"/>
      <c r="E46" s="1177" t="s">
        <v>36</v>
      </c>
      <c r="F46" s="1177"/>
      <c r="G46" s="1177"/>
      <c r="H46" s="1178"/>
      <c r="I46" s="345" t="s">
        <v>487</v>
      </c>
      <c r="J46" s="346" t="s">
        <v>487</v>
      </c>
      <c r="K46" s="346" t="s">
        <v>487</v>
      </c>
      <c r="L46" s="346" t="s">
        <v>487</v>
      </c>
      <c r="M46" s="347" t="s">
        <v>487</v>
      </c>
    </row>
    <row r="47" spans="2:13" ht="27.75" customHeight="1" x14ac:dyDescent="0.2">
      <c r="B47" s="1171"/>
      <c r="C47" s="1172"/>
      <c r="D47" s="106"/>
      <c r="E47" s="1179" t="s">
        <v>37</v>
      </c>
      <c r="F47" s="1180"/>
      <c r="G47" s="1180"/>
      <c r="H47" s="1181"/>
      <c r="I47" s="345" t="s">
        <v>487</v>
      </c>
      <c r="J47" s="346" t="s">
        <v>487</v>
      </c>
      <c r="K47" s="346" t="s">
        <v>487</v>
      </c>
      <c r="L47" s="346" t="s">
        <v>487</v>
      </c>
      <c r="M47" s="347" t="s">
        <v>487</v>
      </c>
    </row>
    <row r="48" spans="2:13" ht="27.75" customHeight="1" x14ac:dyDescent="0.2">
      <c r="B48" s="1171"/>
      <c r="C48" s="1172"/>
      <c r="D48" s="104"/>
      <c r="E48" s="1177" t="s">
        <v>38</v>
      </c>
      <c r="F48" s="1177"/>
      <c r="G48" s="1177"/>
      <c r="H48" s="1178"/>
      <c r="I48" s="345" t="s">
        <v>487</v>
      </c>
      <c r="J48" s="346" t="s">
        <v>487</v>
      </c>
      <c r="K48" s="346" t="s">
        <v>487</v>
      </c>
      <c r="L48" s="346" t="s">
        <v>487</v>
      </c>
      <c r="M48" s="347" t="s">
        <v>487</v>
      </c>
    </row>
    <row r="49" spans="2:13" ht="27.75" customHeight="1" x14ac:dyDescent="0.2">
      <c r="B49" s="1173"/>
      <c r="C49" s="1174"/>
      <c r="D49" s="104"/>
      <c r="E49" s="1177" t="s">
        <v>39</v>
      </c>
      <c r="F49" s="1177"/>
      <c r="G49" s="1177"/>
      <c r="H49" s="1178"/>
      <c r="I49" s="345" t="s">
        <v>487</v>
      </c>
      <c r="J49" s="346" t="s">
        <v>487</v>
      </c>
      <c r="K49" s="346" t="s">
        <v>487</v>
      </c>
      <c r="L49" s="346" t="s">
        <v>487</v>
      </c>
      <c r="M49" s="347" t="s">
        <v>487</v>
      </c>
    </row>
    <row r="50" spans="2:13" ht="27.75" customHeight="1" x14ac:dyDescent="0.2">
      <c r="B50" s="1182" t="s">
        <v>40</v>
      </c>
      <c r="C50" s="1183"/>
      <c r="D50" s="107"/>
      <c r="E50" s="1177" t="s">
        <v>41</v>
      </c>
      <c r="F50" s="1177"/>
      <c r="G50" s="1177"/>
      <c r="H50" s="1178"/>
      <c r="I50" s="345">
        <v>1297</v>
      </c>
      <c r="J50" s="346">
        <v>1438</v>
      </c>
      <c r="K50" s="346">
        <v>1863</v>
      </c>
      <c r="L50" s="346">
        <v>2163</v>
      </c>
      <c r="M50" s="347">
        <v>2437</v>
      </c>
    </row>
    <row r="51" spans="2:13" ht="27.75" customHeight="1" x14ac:dyDescent="0.2">
      <c r="B51" s="1171"/>
      <c r="C51" s="1172"/>
      <c r="D51" s="104"/>
      <c r="E51" s="1177" t="s">
        <v>42</v>
      </c>
      <c r="F51" s="1177"/>
      <c r="G51" s="1177"/>
      <c r="H51" s="1178"/>
      <c r="I51" s="345">
        <v>63</v>
      </c>
      <c r="J51" s="346">
        <v>53</v>
      </c>
      <c r="K51" s="346">
        <v>58</v>
      </c>
      <c r="L51" s="346">
        <v>52</v>
      </c>
      <c r="M51" s="347">
        <v>51</v>
      </c>
    </row>
    <row r="52" spans="2:13" ht="27.75" customHeight="1" x14ac:dyDescent="0.2">
      <c r="B52" s="1173"/>
      <c r="C52" s="1174"/>
      <c r="D52" s="104"/>
      <c r="E52" s="1177" t="s">
        <v>43</v>
      </c>
      <c r="F52" s="1177"/>
      <c r="G52" s="1177"/>
      <c r="H52" s="1178"/>
      <c r="I52" s="345">
        <v>5902</v>
      </c>
      <c r="J52" s="346">
        <v>5995</v>
      </c>
      <c r="K52" s="346">
        <v>5913</v>
      </c>
      <c r="L52" s="346">
        <v>5564</v>
      </c>
      <c r="M52" s="347">
        <v>5127</v>
      </c>
    </row>
    <row r="53" spans="2:13" ht="27.75" customHeight="1" thickBot="1" x14ac:dyDescent="0.25">
      <c r="B53" s="1184" t="s">
        <v>19</v>
      </c>
      <c r="C53" s="1185"/>
      <c r="D53" s="108"/>
      <c r="E53" s="1186" t="s">
        <v>44</v>
      </c>
      <c r="F53" s="1186"/>
      <c r="G53" s="1186"/>
      <c r="H53" s="1187"/>
      <c r="I53" s="348">
        <v>2263</v>
      </c>
      <c r="J53" s="349">
        <v>1880</v>
      </c>
      <c r="K53" s="349">
        <v>1098</v>
      </c>
      <c r="L53" s="349">
        <v>944</v>
      </c>
      <c r="M53" s="350">
        <v>399</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ezIi3TVEQTKpS8POhu1Hm+qGx5n3K8poCPrXqMv+ZnJrSCBYp69j9cx8rPDgx2Vjl8QH7mhCsE2nZMxK8G4HA==" saltValue="6fdytHXq4WFkc1j8u17h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4"/>
  <sheetViews>
    <sheetView showGridLines="0" topLeftCell="E1" zoomScale="70" zoomScaleNormal="70" zoomScaleSheetLayoutView="100" workbookViewId="0">
      <selection activeCell="H58" sqref="H58:K5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528</v>
      </c>
      <c r="G54" s="117" t="s">
        <v>529</v>
      </c>
      <c r="H54" s="118" t="s">
        <v>530</v>
      </c>
    </row>
    <row r="55" spans="2:8" ht="52.5" customHeight="1" x14ac:dyDescent="0.2">
      <c r="B55" s="119"/>
      <c r="C55" s="1196" t="s">
        <v>46</v>
      </c>
      <c r="D55" s="1196"/>
      <c r="E55" s="1197"/>
      <c r="F55" s="120">
        <v>883</v>
      </c>
      <c r="G55" s="120">
        <v>1103</v>
      </c>
      <c r="H55" s="121">
        <v>1247</v>
      </c>
    </row>
    <row r="56" spans="2:8" ht="52.5" customHeight="1" x14ac:dyDescent="0.2">
      <c r="B56" s="122"/>
      <c r="C56" s="1198" t="s">
        <v>47</v>
      </c>
      <c r="D56" s="1198"/>
      <c r="E56" s="1199"/>
      <c r="F56" s="123">
        <v>530</v>
      </c>
      <c r="G56" s="123">
        <v>530</v>
      </c>
      <c r="H56" s="124">
        <v>530</v>
      </c>
    </row>
    <row r="57" spans="2:8" ht="53.25" customHeight="1" x14ac:dyDescent="0.2">
      <c r="B57" s="122"/>
      <c r="C57" s="1200" t="s">
        <v>48</v>
      </c>
      <c r="D57" s="1200"/>
      <c r="E57" s="1201"/>
      <c r="F57" s="125">
        <v>288</v>
      </c>
      <c r="G57" s="125">
        <v>364</v>
      </c>
      <c r="H57" s="126">
        <v>476</v>
      </c>
    </row>
    <row r="58" spans="2:8" ht="45.75" customHeight="1" x14ac:dyDescent="0.2">
      <c r="B58" s="127"/>
      <c r="C58" s="1188" t="s">
        <v>545</v>
      </c>
      <c r="D58" s="1189"/>
      <c r="E58" s="1190"/>
      <c r="F58" s="128">
        <v>0</v>
      </c>
      <c r="G58" s="128">
        <v>100</v>
      </c>
      <c r="H58" s="129">
        <v>200</v>
      </c>
    </row>
    <row r="59" spans="2:8" ht="45.75" customHeight="1" x14ac:dyDescent="0.2">
      <c r="B59" s="127"/>
      <c r="C59" s="1188" t="s">
        <v>546</v>
      </c>
      <c r="D59" s="1189"/>
      <c r="E59" s="1190"/>
      <c r="F59" s="128">
        <v>15</v>
      </c>
      <c r="G59" s="128">
        <v>12</v>
      </c>
      <c r="H59" s="129">
        <v>23</v>
      </c>
    </row>
    <row r="60" spans="2:8" ht="45.75" customHeight="1" x14ac:dyDescent="0.2">
      <c r="B60" s="127"/>
      <c r="C60" s="1188" t="s">
        <v>547</v>
      </c>
      <c r="D60" s="1189"/>
      <c r="E60" s="1190"/>
      <c r="F60" s="128">
        <v>13</v>
      </c>
      <c r="G60" s="128">
        <v>14</v>
      </c>
      <c r="H60" s="129">
        <v>16</v>
      </c>
    </row>
    <row r="61" spans="2:8" ht="45.75" customHeight="1" x14ac:dyDescent="0.2">
      <c r="B61" s="127"/>
      <c r="C61" s="1188" t="s">
        <v>548</v>
      </c>
      <c r="D61" s="1189"/>
      <c r="E61" s="1190"/>
      <c r="F61" s="128">
        <v>30</v>
      </c>
      <c r="G61" s="128">
        <v>29</v>
      </c>
      <c r="H61" s="129">
        <v>29</v>
      </c>
    </row>
    <row r="62" spans="2:8" ht="45.75" customHeight="1" thickBot="1" x14ac:dyDescent="0.25">
      <c r="B62" s="130"/>
      <c r="C62" s="1191" t="s">
        <v>549</v>
      </c>
      <c r="D62" s="1192"/>
      <c r="E62" s="1193"/>
      <c r="F62" s="131">
        <v>49</v>
      </c>
      <c r="G62" s="131">
        <v>49</v>
      </c>
      <c r="H62" s="132">
        <v>49</v>
      </c>
    </row>
    <row r="63" spans="2:8" ht="52.5" customHeight="1" thickBot="1" x14ac:dyDescent="0.25">
      <c r="B63" s="133"/>
      <c r="C63" s="1194" t="s">
        <v>49</v>
      </c>
      <c r="D63" s="1194"/>
      <c r="E63" s="1195"/>
      <c r="F63" s="134">
        <v>1701</v>
      </c>
      <c r="G63" s="134">
        <v>1997</v>
      </c>
      <c r="H63" s="135">
        <v>2253</v>
      </c>
    </row>
    <row r="64" spans="2:8" ht="13.2"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sheetData>
  <sheetProtection algorithmName="SHA-512" hashValue="jgk5dKQwSUXjouc2snR8ui+H7UbJ+WiUyu0tgJTYGW+dp3LJhpxcA9G4c6MQKj/fof6HFFfOJb6ok8mh8KO+aQ==" saltValue="hCm2r3wlaBl30YKzJQLT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151292</v>
      </c>
      <c r="E3" s="154"/>
      <c r="F3" s="155">
        <v>126262</v>
      </c>
      <c r="G3" s="156"/>
      <c r="H3" s="157"/>
    </row>
    <row r="4" spans="1:8" x14ac:dyDescent="0.2">
      <c r="A4" s="158"/>
      <c r="B4" s="159"/>
      <c r="C4" s="160"/>
      <c r="D4" s="161">
        <v>91003</v>
      </c>
      <c r="E4" s="162"/>
      <c r="F4" s="163">
        <v>56769</v>
      </c>
      <c r="G4" s="164"/>
      <c r="H4" s="165"/>
    </row>
    <row r="5" spans="1:8" x14ac:dyDescent="0.2">
      <c r="A5" s="146" t="s">
        <v>520</v>
      </c>
      <c r="B5" s="151"/>
      <c r="C5" s="152"/>
      <c r="D5" s="153">
        <v>151557</v>
      </c>
      <c r="E5" s="154"/>
      <c r="F5" s="155">
        <v>126525</v>
      </c>
      <c r="G5" s="156"/>
      <c r="H5" s="157"/>
    </row>
    <row r="6" spans="1:8" x14ac:dyDescent="0.2">
      <c r="A6" s="158"/>
      <c r="B6" s="159"/>
      <c r="C6" s="160"/>
      <c r="D6" s="161">
        <v>97451</v>
      </c>
      <c r="E6" s="162"/>
      <c r="F6" s="163">
        <v>67052</v>
      </c>
      <c r="G6" s="164"/>
      <c r="H6" s="165"/>
    </row>
    <row r="7" spans="1:8" x14ac:dyDescent="0.2">
      <c r="A7" s="146" t="s">
        <v>521</v>
      </c>
      <c r="B7" s="151"/>
      <c r="C7" s="152"/>
      <c r="D7" s="153">
        <v>159174</v>
      </c>
      <c r="E7" s="154"/>
      <c r="F7" s="155">
        <v>122054</v>
      </c>
      <c r="G7" s="156"/>
      <c r="H7" s="157"/>
    </row>
    <row r="8" spans="1:8" x14ac:dyDescent="0.2">
      <c r="A8" s="158"/>
      <c r="B8" s="159"/>
      <c r="C8" s="160"/>
      <c r="D8" s="161">
        <v>110420</v>
      </c>
      <c r="E8" s="162"/>
      <c r="F8" s="163">
        <v>68298</v>
      </c>
      <c r="G8" s="164"/>
      <c r="H8" s="165"/>
    </row>
    <row r="9" spans="1:8" x14ac:dyDescent="0.2">
      <c r="A9" s="146" t="s">
        <v>522</v>
      </c>
      <c r="B9" s="151"/>
      <c r="C9" s="152"/>
      <c r="D9" s="153">
        <v>195483</v>
      </c>
      <c r="E9" s="154"/>
      <c r="F9" s="155">
        <v>111644</v>
      </c>
      <c r="G9" s="156"/>
      <c r="H9" s="157"/>
    </row>
    <row r="10" spans="1:8" x14ac:dyDescent="0.2">
      <c r="A10" s="158"/>
      <c r="B10" s="159"/>
      <c r="C10" s="160"/>
      <c r="D10" s="161">
        <v>152785</v>
      </c>
      <c r="E10" s="162"/>
      <c r="F10" s="163">
        <v>66606</v>
      </c>
      <c r="G10" s="164"/>
      <c r="H10" s="165"/>
    </row>
    <row r="11" spans="1:8" x14ac:dyDescent="0.2">
      <c r="A11" s="146" t="s">
        <v>523</v>
      </c>
      <c r="B11" s="151"/>
      <c r="C11" s="152"/>
      <c r="D11" s="153">
        <v>74007</v>
      </c>
      <c r="E11" s="154"/>
      <c r="F11" s="155">
        <v>127917</v>
      </c>
      <c r="G11" s="156"/>
      <c r="H11" s="157"/>
    </row>
    <row r="12" spans="1:8" x14ac:dyDescent="0.2">
      <c r="A12" s="158"/>
      <c r="B12" s="159"/>
      <c r="C12" s="166"/>
      <c r="D12" s="161">
        <v>33461</v>
      </c>
      <c r="E12" s="162"/>
      <c r="F12" s="163">
        <v>69746</v>
      </c>
      <c r="G12" s="164"/>
      <c r="H12" s="165"/>
    </row>
    <row r="13" spans="1:8" x14ac:dyDescent="0.2">
      <c r="A13" s="146"/>
      <c r="B13" s="151"/>
      <c r="C13" s="152"/>
      <c r="D13" s="153">
        <v>146303</v>
      </c>
      <c r="E13" s="154"/>
      <c r="F13" s="155">
        <v>122880</v>
      </c>
      <c r="G13" s="167"/>
      <c r="H13" s="157"/>
    </row>
    <row r="14" spans="1:8" x14ac:dyDescent="0.2">
      <c r="A14" s="158"/>
      <c r="B14" s="159"/>
      <c r="C14" s="160"/>
      <c r="D14" s="161">
        <v>97024</v>
      </c>
      <c r="E14" s="162"/>
      <c r="F14" s="163">
        <v>65694</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8.25</v>
      </c>
      <c r="C19" s="168">
        <f>ROUND(VALUE(SUBSTITUTE(実質収支比率等に係る経年分析!G$48,"▲","-")),2)</f>
        <v>11.03</v>
      </c>
      <c r="D19" s="168">
        <f>ROUND(VALUE(SUBSTITUTE(実質収支比率等に係る経年分析!H$48,"▲","-")),2)</f>
        <v>11.57</v>
      </c>
      <c r="E19" s="168">
        <f>ROUND(VALUE(SUBSTITUTE(実質収支比率等に係る経年分析!I$48,"▲","-")),2)</f>
        <v>9.25</v>
      </c>
      <c r="F19" s="168">
        <f>ROUND(VALUE(SUBSTITUTE(実質収支比率等に係る経年分析!J$48,"▲","-")),2)</f>
        <v>9.1300000000000008</v>
      </c>
    </row>
    <row r="20" spans="1:11" x14ac:dyDescent="0.2">
      <c r="A20" s="168" t="s">
        <v>53</v>
      </c>
      <c r="B20" s="168">
        <f>ROUND(VALUE(SUBSTITUTE(実質収支比率等に係る経年分析!F$47,"▲","-")),2)</f>
        <v>16.559999999999999</v>
      </c>
      <c r="C20" s="168">
        <f>ROUND(VALUE(SUBSTITUTE(実質収支比率等に係る経年分析!G$47,"▲","-")),2)</f>
        <v>19.600000000000001</v>
      </c>
      <c r="D20" s="168">
        <f>ROUND(VALUE(SUBSTITUTE(実質収支比率等に係る経年分析!H$47,"▲","-")),2)</f>
        <v>27.66</v>
      </c>
      <c r="E20" s="168">
        <f>ROUND(VALUE(SUBSTITUTE(実質収支比率等に係る経年分析!I$47,"▲","-")),2)</f>
        <v>35.54</v>
      </c>
      <c r="F20" s="168">
        <f>ROUND(VALUE(SUBSTITUTE(実質収支比率等に係る経年分析!J$47,"▲","-")),2)</f>
        <v>39.72</v>
      </c>
    </row>
    <row r="21" spans="1:11" x14ac:dyDescent="0.2">
      <c r="A21" s="168" t="s">
        <v>54</v>
      </c>
      <c r="B21" s="168">
        <f>IF(ISNUMBER(VALUE(SUBSTITUTE(実質収支比率等に係る経年分析!F$49,"▲","-"))),ROUND(VALUE(SUBSTITUTE(実質収支比率等に係る経年分析!F$49,"▲","-")),2),NA())</f>
        <v>-1.97</v>
      </c>
      <c r="C21" s="168">
        <f>IF(ISNUMBER(VALUE(SUBSTITUTE(実質収支比率等に係る経年分析!G$49,"▲","-"))),ROUND(VALUE(SUBSTITUTE(実質収支比率等に係る経年分析!G$49,"▲","-")),2),NA())</f>
        <v>7.93</v>
      </c>
      <c r="D21" s="168">
        <f>IF(ISNUMBER(VALUE(SUBSTITUTE(実質収支比率等に係る経年分析!H$49,"▲","-"))),ROUND(VALUE(SUBSTITUTE(実質収支比率等に係る経年分析!H$49,"▲","-")),2),NA())</f>
        <v>11.59</v>
      </c>
      <c r="E21" s="168">
        <f>IF(ISNUMBER(VALUE(SUBSTITUTE(実質収支比率等に係る経年分析!I$49,"▲","-"))),ROUND(VALUE(SUBSTITUTE(実質収支比率等に係る経年分析!I$49,"▲","-")),2),NA())</f>
        <v>4.4400000000000004</v>
      </c>
      <c r="F21" s="168">
        <f>IF(ISNUMBER(VALUE(SUBSTITUTE(実質収支比率等に係る経年分析!J$49,"▲","-"))),ROUND(VALUE(SUBSTITUTE(実質収支比率等に係る経年分析!J$49,"▲","-")),2),NA())</f>
        <v>4.57</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0.6</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2">
      <c r="A32" s="169" t="str">
        <f>IF(連結実質赤字比率に係る赤字・黒字の構成分析!C$38="",NA(),連結実質赤字比率に係る赤字・黒字の構成分析!C$38)</f>
        <v>下水道事業（農業集落排水事業）</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0.41</v>
      </c>
    </row>
    <row r="33" spans="1:16" x14ac:dyDescent="0.2">
      <c r="A33" s="169" t="str">
        <f>IF(連結実質赤字比率に係る赤字・黒字の構成分析!C$37="",NA(),連結実質赤字比率に係る赤字・黒字の構成分析!C$37)</f>
        <v>簡易水道事業</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#VALUE!</v>
      </c>
      <c r="G33" s="169" t="e">
        <f>IF(ROUND(VALUE(SUBSTITUTE(連結実質赤字比率に係る赤字・黒字の構成分析!H$37,"▲", "-")), 2) &gt;= 0, ABS(ROUND(VALUE(SUBSTITUTE(連結実質赤字比率に係る赤字・黒字の構成分析!H$37,"▲", "-")), 2)), NA())</f>
        <v>#VALUE!</v>
      </c>
      <c r="H33" s="169" t="e">
        <f>IF(ROUND(VALUE(SUBSTITUTE(連結実質赤字比率に係る赤字・黒字の構成分析!I$37,"▲", "-")), 2) &lt; 0, ABS(ROUND(VALUE(SUBSTITUTE(連結実質赤字比率に係る赤字・黒字の構成分析!I$37,"▲", "-")), 2)), NA())</f>
        <v>#VALUE!</v>
      </c>
      <c r="I33" s="169" t="e">
        <f>IF(ROUND(VALUE(SUBSTITUTE(連結実質赤字比率に係る赤字・黒字の構成分析!I$37,"▲", "-")), 2) &gt;= 0, ABS(ROUND(VALUE(SUBSTITUTE(連結実質赤字比率に係る赤字・黒字の構成分析!I$37,"▲", "-")), 2)), NA())</f>
        <v>#VALUE!</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0.63</v>
      </c>
    </row>
    <row r="34" spans="1:16" x14ac:dyDescent="0.2">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0.97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0.84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0.74</v>
      </c>
    </row>
    <row r="35" spans="1:16" x14ac:dyDescent="0.2">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1.48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1.1499999999999999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0.57999999999999996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0.74</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8.25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11.02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14.19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9.25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9.1300000000000008</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412</v>
      </c>
      <c r="E42" s="170"/>
      <c r="F42" s="170"/>
      <c r="G42" s="170">
        <f>'実質公債費比率（分子）の構造'!L$52</f>
        <v>516</v>
      </c>
      <c r="H42" s="170"/>
      <c r="I42" s="170"/>
      <c r="J42" s="170">
        <f>'実質公債費比率（分子）の構造'!M$52</f>
        <v>579</v>
      </c>
      <c r="K42" s="170"/>
      <c r="L42" s="170"/>
      <c r="M42" s="170">
        <f>'実質公債費比率（分子）の構造'!N$52</f>
        <v>579</v>
      </c>
      <c r="N42" s="170"/>
      <c r="O42" s="170"/>
      <c r="P42" s="170">
        <f>'実質公債費比率（分子）の構造'!O$52</f>
        <v>596</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9</v>
      </c>
      <c r="C44" s="170"/>
      <c r="D44" s="170"/>
      <c r="E44" s="170">
        <f>'実質公債費比率（分子）の構造'!L$50</f>
        <v>7</v>
      </c>
      <c r="F44" s="170"/>
      <c r="G44" s="170"/>
      <c r="H44" s="170">
        <f>'実質公債費比率（分子）の構造'!M$50</f>
        <v>4</v>
      </c>
      <c r="I44" s="170"/>
      <c r="J44" s="170"/>
      <c r="K44" s="170">
        <f>'実質公債費比率（分子）の構造'!N$50</f>
        <v>4</v>
      </c>
      <c r="L44" s="170"/>
      <c r="M44" s="170"/>
      <c r="N44" s="170">
        <f>'実質公債費比率（分子）の構造'!O$50</f>
        <v>4</v>
      </c>
      <c r="O44" s="170"/>
      <c r="P44" s="170"/>
    </row>
    <row r="45" spans="1:16" x14ac:dyDescent="0.2">
      <c r="A45" s="170" t="s">
        <v>63</v>
      </c>
      <c r="B45" s="170">
        <f>'実質公債費比率（分子）の構造'!K$49</f>
        <v>2</v>
      </c>
      <c r="C45" s="170"/>
      <c r="D45" s="170"/>
      <c r="E45" s="170">
        <f>'実質公債費比率（分子）の構造'!L$49</f>
        <v>2</v>
      </c>
      <c r="F45" s="170"/>
      <c r="G45" s="170"/>
      <c r="H45" s="170">
        <f>'実質公債費比率（分子）の構造'!M$49</f>
        <v>6</v>
      </c>
      <c r="I45" s="170"/>
      <c r="J45" s="170"/>
      <c r="K45" s="170">
        <f>'実質公債費比率（分子）の構造'!N$49</f>
        <v>12</v>
      </c>
      <c r="L45" s="170"/>
      <c r="M45" s="170"/>
      <c r="N45" s="170">
        <f>'実質公債費比率（分子）の構造'!O$49</f>
        <v>12</v>
      </c>
      <c r="O45" s="170"/>
      <c r="P45" s="170"/>
    </row>
    <row r="46" spans="1:16" x14ac:dyDescent="0.2">
      <c r="A46" s="170" t="s">
        <v>64</v>
      </c>
      <c r="B46" s="170">
        <f>'実質公債費比率（分子）の構造'!K$48</f>
        <v>127</v>
      </c>
      <c r="C46" s="170"/>
      <c r="D46" s="170"/>
      <c r="E46" s="170">
        <f>'実質公債費比率（分子）の構造'!L$48</f>
        <v>127</v>
      </c>
      <c r="F46" s="170"/>
      <c r="G46" s="170"/>
      <c r="H46" s="170">
        <f>'実質公債費比率（分子）の構造'!M$48</f>
        <v>132</v>
      </c>
      <c r="I46" s="170"/>
      <c r="J46" s="170"/>
      <c r="K46" s="170">
        <f>'実質公債費比率（分子）の構造'!N$48</f>
        <v>139</v>
      </c>
      <c r="L46" s="170"/>
      <c r="M46" s="170"/>
      <c r="N46" s="170">
        <f>'実質公債費比率（分子）の構造'!O$48</f>
        <v>135</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551</v>
      </c>
      <c r="C49" s="170"/>
      <c r="D49" s="170"/>
      <c r="E49" s="170">
        <f>'実質公債費比率（分子）の構造'!L$45</f>
        <v>689</v>
      </c>
      <c r="F49" s="170"/>
      <c r="G49" s="170"/>
      <c r="H49" s="170">
        <f>'実質公債費比率（分子）の構造'!M$45</f>
        <v>784</v>
      </c>
      <c r="I49" s="170"/>
      <c r="J49" s="170"/>
      <c r="K49" s="170">
        <f>'実質公債費比率（分子）の構造'!N$45</f>
        <v>787</v>
      </c>
      <c r="L49" s="170"/>
      <c r="M49" s="170"/>
      <c r="N49" s="170">
        <f>'実質公債費比率（分子）の構造'!O$45</f>
        <v>808</v>
      </c>
      <c r="O49" s="170"/>
      <c r="P49" s="170"/>
    </row>
    <row r="50" spans="1:16" x14ac:dyDescent="0.2">
      <c r="A50" s="170" t="s">
        <v>67</v>
      </c>
      <c r="B50" s="170" t="e">
        <f>NA()</f>
        <v>#N/A</v>
      </c>
      <c r="C50" s="170">
        <f>IF(ISNUMBER('実質公債費比率（分子）の構造'!K$53),'実質公債費比率（分子）の構造'!K$53,NA())</f>
        <v>277</v>
      </c>
      <c r="D50" s="170" t="e">
        <f>NA()</f>
        <v>#N/A</v>
      </c>
      <c r="E50" s="170" t="e">
        <f>NA()</f>
        <v>#N/A</v>
      </c>
      <c r="F50" s="170">
        <f>IF(ISNUMBER('実質公債費比率（分子）の構造'!L$53),'実質公債費比率（分子）の構造'!L$53,NA())</f>
        <v>309</v>
      </c>
      <c r="G50" s="170" t="e">
        <f>NA()</f>
        <v>#N/A</v>
      </c>
      <c r="H50" s="170" t="e">
        <f>NA()</f>
        <v>#N/A</v>
      </c>
      <c r="I50" s="170">
        <f>IF(ISNUMBER('実質公債費比率（分子）の構造'!M$53),'実質公債費比率（分子）の構造'!M$53,NA())</f>
        <v>347</v>
      </c>
      <c r="J50" s="170" t="e">
        <f>NA()</f>
        <v>#N/A</v>
      </c>
      <c r="K50" s="170" t="e">
        <f>NA()</f>
        <v>#N/A</v>
      </c>
      <c r="L50" s="170">
        <f>IF(ISNUMBER('実質公債費比率（分子）の構造'!N$53),'実質公債費比率（分子）の構造'!N$53,NA())</f>
        <v>363</v>
      </c>
      <c r="M50" s="170" t="e">
        <f>NA()</f>
        <v>#N/A</v>
      </c>
      <c r="N50" s="170" t="e">
        <f>NA()</f>
        <v>#N/A</v>
      </c>
      <c r="O50" s="170">
        <f>IF(ISNUMBER('実質公債費比率（分子）の構造'!O$53),'実質公債費比率（分子）の構造'!O$53,NA())</f>
        <v>363</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5902</v>
      </c>
      <c r="E56" s="169"/>
      <c r="F56" s="169"/>
      <c r="G56" s="169">
        <f>'将来負担比率（分子）の構造'!J$52</f>
        <v>5995</v>
      </c>
      <c r="H56" s="169"/>
      <c r="I56" s="169"/>
      <c r="J56" s="169">
        <f>'将来負担比率（分子）の構造'!K$52</f>
        <v>5913</v>
      </c>
      <c r="K56" s="169"/>
      <c r="L56" s="169"/>
      <c r="M56" s="169">
        <f>'将来負担比率（分子）の構造'!L$52</f>
        <v>5564</v>
      </c>
      <c r="N56" s="169"/>
      <c r="O56" s="169"/>
      <c r="P56" s="169">
        <f>'将来負担比率（分子）の構造'!M$52</f>
        <v>5127</v>
      </c>
    </row>
    <row r="57" spans="1:16" x14ac:dyDescent="0.2">
      <c r="A57" s="169" t="s">
        <v>42</v>
      </c>
      <c r="B57" s="169"/>
      <c r="C57" s="169"/>
      <c r="D57" s="169">
        <f>'将来負担比率（分子）の構造'!I$51</f>
        <v>63</v>
      </c>
      <c r="E57" s="169"/>
      <c r="F57" s="169"/>
      <c r="G57" s="169">
        <f>'将来負担比率（分子）の構造'!J$51</f>
        <v>53</v>
      </c>
      <c r="H57" s="169"/>
      <c r="I57" s="169"/>
      <c r="J57" s="169">
        <f>'将来負担比率（分子）の構造'!K$51</f>
        <v>58</v>
      </c>
      <c r="K57" s="169"/>
      <c r="L57" s="169"/>
      <c r="M57" s="169">
        <f>'将来負担比率（分子）の構造'!L$51</f>
        <v>52</v>
      </c>
      <c r="N57" s="169"/>
      <c r="O57" s="169"/>
      <c r="P57" s="169">
        <f>'将来負担比率（分子）の構造'!M$51</f>
        <v>51</v>
      </c>
    </row>
    <row r="58" spans="1:16" x14ac:dyDescent="0.2">
      <c r="A58" s="169" t="s">
        <v>41</v>
      </c>
      <c r="B58" s="169"/>
      <c r="C58" s="169"/>
      <c r="D58" s="169">
        <f>'将来負担比率（分子）の構造'!I$50</f>
        <v>1297</v>
      </c>
      <c r="E58" s="169"/>
      <c r="F58" s="169"/>
      <c r="G58" s="169">
        <f>'将来負担比率（分子）の構造'!J$50</f>
        <v>1438</v>
      </c>
      <c r="H58" s="169"/>
      <c r="I58" s="169"/>
      <c r="J58" s="169">
        <f>'将来負担比率（分子）の構造'!K$50</f>
        <v>1863</v>
      </c>
      <c r="K58" s="169"/>
      <c r="L58" s="169"/>
      <c r="M58" s="169">
        <f>'将来負担比率（分子）の構造'!L$50</f>
        <v>2163</v>
      </c>
      <c r="N58" s="169"/>
      <c r="O58" s="169"/>
      <c r="P58" s="169">
        <f>'将来負担比率（分子）の構造'!M$50</f>
        <v>2437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478</v>
      </c>
      <c r="C62" s="169"/>
      <c r="D62" s="169"/>
      <c r="E62" s="169">
        <f>'将来負担比率（分子）の構造'!J$45</f>
        <v>449</v>
      </c>
      <c r="F62" s="169"/>
      <c r="G62" s="169"/>
      <c r="H62" s="169">
        <f>'将来負担比率（分子）の構造'!K$45</f>
        <v>438</v>
      </c>
      <c r="I62" s="169"/>
      <c r="J62" s="169"/>
      <c r="K62" s="169">
        <f>'将来負担比率（分子）の構造'!L$45</f>
        <v>414</v>
      </c>
      <c r="L62" s="169"/>
      <c r="M62" s="169"/>
      <c r="N62" s="169">
        <f>'将来負担比率（分子）の構造'!M$45</f>
        <v>408</v>
      </c>
      <c r="O62" s="169"/>
      <c r="P62" s="169"/>
    </row>
    <row r="63" spans="1:16" x14ac:dyDescent="0.2">
      <c r="A63" s="169" t="s">
        <v>34</v>
      </c>
      <c r="B63" s="169">
        <f>'将来負担比率（分子）の構造'!I$44</f>
        <v>141</v>
      </c>
      <c r="C63" s="169"/>
      <c r="D63" s="169"/>
      <c r="E63" s="169">
        <f>'将来負担比率（分子）の構造'!J$44</f>
        <v>219</v>
      </c>
      <c r="F63" s="169"/>
      <c r="G63" s="169"/>
      <c r="H63" s="169">
        <f>'将来負担比率（分子）の構造'!K$44</f>
        <v>220</v>
      </c>
      <c r="I63" s="169"/>
      <c r="J63" s="169"/>
      <c r="K63" s="169">
        <f>'将来負担比率（分子）の構造'!L$44</f>
        <v>227</v>
      </c>
      <c r="L63" s="169"/>
      <c r="M63" s="169"/>
      <c r="N63" s="169">
        <f>'将来負担比率（分子）の構造'!M$44</f>
        <v>225</v>
      </c>
      <c r="O63" s="169"/>
      <c r="P63" s="169"/>
    </row>
    <row r="64" spans="1:16" x14ac:dyDescent="0.2">
      <c r="A64" s="169" t="s">
        <v>33</v>
      </c>
      <c r="B64" s="169">
        <f>'将来負担比率（分子）の構造'!I$43</f>
        <v>1296</v>
      </c>
      <c r="C64" s="169"/>
      <c r="D64" s="169"/>
      <c r="E64" s="169">
        <f>'将来負担比率（分子）の構造'!J$43</f>
        <v>1145</v>
      </c>
      <c r="F64" s="169"/>
      <c r="G64" s="169"/>
      <c r="H64" s="169">
        <f>'将来負担比率（分子）の構造'!K$43</f>
        <v>1032</v>
      </c>
      <c r="I64" s="169"/>
      <c r="J64" s="169"/>
      <c r="K64" s="169">
        <f>'将来負担比率（分子）の構造'!L$43</f>
        <v>951</v>
      </c>
      <c r="L64" s="169"/>
      <c r="M64" s="169"/>
      <c r="N64" s="169">
        <f>'将来負担比率（分子）の構造'!M$43</f>
        <v>836</v>
      </c>
      <c r="O64" s="169"/>
      <c r="P64" s="169"/>
    </row>
    <row r="65" spans="1:16" x14ac:dyDescent="0.2">
      <c r="A65" s="169" t="s">
        <v>32</v>
      </c>
      <c r="B65" s="169">
        <f>'将来負担比率（分子）の構造'!I$42</f>
        <v>20</v>
      </c>
      <c r="C65" s="169"/>
      <c r="D65" s="169"/>
      <c r="E65" s="169">
        <f>'将来負担比率（分子）の構造'!J$42</f>
        <v>13</v>
      </c>
      <c r="F65" s="169"/>
      <c r="G65" s="169"/>
      <c r="H65" s="169">
        <f>'将来負担比率（分子）の構造'!K$42</f>
        <v>9</v>
      </c>
      <c r="I65" s="169"/>
      <c r="J65" s="169"/>
      <c r="K65" s="169">
        <f>'将来負担比率（分子）の構造'!L$42</f>
        <v>4</v>
      </c>
      <c r="L65" s="169"/>
      <c r="M65" s="169"/>
      <c r="N65" s="169">
        <f>'将来負担比率（分子）の構造'!M$42</f>
        <v>4</v>
      </c>
      <c r="O65" s="169"/>
      <c r="P65" s="169"/>
    </row>
    <row r="66" spans="1:16" x14ac:dyDescent="0.2">
      <c r="A66" s="169" t="s">
        <v>31</v>
      </c>
      <c r="B66" s="169">
        <f>'将来負担比率（分子）の構造'!I$41</f>
        <v>7589</v>
      </c>
      <c r="C66" s="169"/>
      <c r="D66" s="169"/>
      <c r="E66" s="169">
        <f>'将来負担比率（分子）の構造'!J$41</f>
        <v>7539</v>
      </c>
      <c r="F66" s="169"/>
      <c r="G66" s="169"/>
      <c r="H66" s="169">
        <f>'将来負担比率（分子）の構造'!K$41</f>
        <v>7234</v>
      </c>
      <c r="I66" s="169"/>
      <c r="J66" s="169"/>
      <c r="K66" s="169">
        <f>'将来負担比率（分子）の構造'!L$41</f>
        <v>7127</v>
      </c>
      <c r="L66" s="169"/>
      <c r="M66" s="169"/>
      <c r="N66" s="169">
        <f>'将来負担比率（分子）の構造'!M$41</f>
        <v>6542</v>
      </c>
      <c r="O66" s="169"/>
      <c r="P66" s="169"/>
    </row>
    <row r="67" spans="1:16" x14ac:dyDescent="0.2">
      <c r="A67" s="169" t="s">
        <v>71</v>
      </c>
      <c r="B67" s="169" t="e">
        <f>NA()</f>
        <v>#N/A</v>
      </c>
      <c r="C67" s="169">
        <f>IF(ISNUMBER('将来負担比率（分子）の構造'!I$53), IF('将来負担比率（分子）の構造'!I$53 &lt; 0, 0, '将来負担比率（分子）の構造'!I$53), NA())</f>
        <v>2263</v>
      </c>
      <c r="D67" s="169" t="e">
        <f>NA()</f>
        <v>#N/A</v>
      </c>
      <c r="E67" s="169" t="e">
        <f>NA()</f>
        <v>#N/A</v>
      </c>
      <c r="F67" s="169">
        <f>IF(ISNUMBER('将来負担比率（分子）の構造'!J$53), IF('将来負担比率（分子）の構造'!J$53 &lt; 0, 0, '将来負担比率（分子）の構造'!J$53), NA())</f>
        <v>1880</v>
      </c>
      <c r="G67" s="169" t="e">
        <f>NA()</f>
        <v>#N/A</v>
      </c>
      <c r="H67" s="169" t="e">
        <f>NA()</f>
        <v>#N/A</v>
      </c>
      <c r="I67" s="169">
        <f>IF(ISNUMBER('将来負担比率（分子）の構造'!K$53), IF('将来負担比率（分子）の構造'!K$53 &lt; 0, 0, '将来負担比率（分子）の構造'!K$53), NA())</f>
        <v>1098</v>
      </c>
      <c r="J67" s="169" t="e">
        <f>NA()</f>
        <v>#N/A</v>
      </c>
      <c r="K67" s="169" t="e">
        <f>NA()</f>
        <v>#N/A</v>
      </c>
      <c r="L67" s="169">
        <f>IF(ISNUMBER('将来負担比率（分子）の構造'!L$53), IF('将来負担比率（分子）の構造'!L$53 &lt; 0, 0, '将来負担比率（分子）の構造'!L$53), NA())</f>
        <v>944</v>
      </c>
      <c r="M67" s="169" t="e">
        <f>NA()</f>
        <v>#N/A</v>
      </c>
      <c r="N67" s="169" t="e">
        <f>NA()</f>
        <v>#N/A</v>
      </c>
      <c r="O67" s="169">
        <f>IF(ISNUMBER('将来負担比率（分子）の構造'!M$53), IF('将来負担比率（分子）の構造'!M$53 &lt; 0, 0, '将来負担比率（分子）の構造'!M$53), NA())</f>
        <v>399</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883</v>
      </c>
      <c r="C72" s="173">
        <f>基金残高に係る経年分析!G55</f>
        <v>1103</v>
      </c>
      <c r="D72" s="173">
        <f>基金残高に係る経年分析!H55</f>
        <v>1247</v>
      </c>
    </row>
    <row r="73" spans="1:16" x14ac:dyDescent="0.2">
      <c r="A73" s="172" t="s">
        <v>74</v>
      </c>
      <c r="B73" s="173">
        <f>基金残高に係る経年分析!F56</f>
        <v>530</v>
      </c>
      <c r="C73" s="173">
        <f>基金残高に係る経年分析!G56</f>
        <v>530</v>
      </c>
      <c r="D73" s="173">
        <f>基金残高に係る経年分析!H56</f>
        <v>530</v>
      </c>
    </row>
    <row r="74" spans="1:16" x14ac:dyDescent="0.2">
      <c r="A74" s="172" t="s">
        <v>75</v>
      </c>
      <c r="B74" s="173">
        <f>基金残高に係る経年分析!F57</f>
        <v>288</v>
      </c>
      <c r="C74" s="173">
        <f>基金残高に係る経年分析!G57</f>
        <v>364</v>
      </c>
      <c r="D74" s="173">
        <f>基金残高に係る経年分析!H57</f>
        <v>476</v>
      </c>
    </row>
  </sheetData>
  <sheetProtection algorithmName="SHA-512" hashValue="a9mRjevNGAhow7EWD5PeVcXVB+xft7kBa2Muyef2vHe0Sy/QzxSO4sdPr18DRi285prGgsqzzqG9j7gwwpLlaw==" saltValue="Gsi3ruxNqMy/RHbLmoheW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小針 陽平</cp:lastModifiedBy>
  <dcterms:modified xsi:type="dcterms:W3CDTF">2025-03-19T04:31:19Z</dcterms:modified>
</cp:coreProperties>
</file>