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8_{5094C12B-682B-4E51-A366-1A0FE4376495}"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者変更承認）" sheetId="96" r:id="rId4"/>
    <sheet name="第２号様式（児変更承認）" sheetId="95"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externalReferences>
    <externalReference r:id="rId11"/>
  </externalReferences>
  <definedNames>
    <definedName name="_" localSheetId="4">[1]事業分類・区分!#REF!</definedName>
    <definedName name="_" localSheetId="3">[1]事業分類・区分!#REF!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4">[1]【参考】算出区分!#REF!</definedName>
    <definedName name="_１_ア_小児初期救急センター運営事業" localSheetId="3">[1]【参考】算出区分!#REF!</definedName>
    <definedName name="_１_イ_共同利用型病院運営事業" localSheetId="4">[1]【参考】算出区分!#REF!</definedName>
    <definedName name="_１_イ_共同利用型病院運営事業" localSheetId="3">[1]【参考】算出区分!#REF!</definedName>
    <definedName name="_１_ウ_ヘリコプター等添乗医師等確保事業" localSheetId="4">[1]【参考】算出区分!#REF!</definedName>
    <definedName name="_１_ウ_ヘリコプター等添乗医師等確保事業" localSheetId="3">[1]【参考】算出区分!#REF!</definedName>
    <definedName name="_１_エ_救命救急センター運営事業" localSheetId="4">[1]【参考】算出区分!#REF!</definedName>
    <definedName name="_１_エ_救命救急センター運営事業" localSheetId="3">[1]【参考】算出区分!#REF!</definedName>
    <definedName name="_１_オ_小児救命救急センター運営事業" localSheetId="4">[1]【参考】算出区分!#REF!</definedName>
    <definedName name="_１_オ_小児救命救急センター運営事業" localSheetId="3">[1]【参考】算出区分!#REF!</definedName>
    <definedName name="_１_カ_ドクターヘリ導入促進事業" localSheetId="4">[1]【参考】算出区分!#REF!</definedName>
    <definedName name="_１_カ_ドクターヘリ導入促進事業" localSheetId="3">[1]【参考】算出区分!#REF!</definedName>
    <definedName name="_１_キ_救急救命士病院実習受入促進事業" localSheetId="4">[1]【参考】算出区分!#REF!</definedName>
    <definedName name="_１_キ_救急救命士病院実習受入促進事業" localSheetId="3">[1]【参考】算出区分!#REF!</definedName>
    <definedName name="_１_ク_自動体外式除細動器_ＡＥＤ_の普及啓発事業" localSheetId="4">[1]【参考】算出区分!#REF!</definedName>
    <definedName name="_１_ク_自動体外式除細動器_ＡＥＤ_の普及啓発事業" localSheetId="3">[1]【参考】算出区分!#REF!</definedName>
    <definedName name="_１_ケ_救急医療情報センター_広域災害・救急医療情報システム_運営事業" localSheetId="4">[1]【参考】算出区分!#REF!</definedName>
    <definedName name="_１_ケ_救急医療情報センター_広域災害・救急医療情報システム_運営事業" localSheetId="3">[1]【参考】算出区分!#REF!</definedName>
    <definedName name="_１_コ_救急・周産期医療情報システム機能強化事業" localSheetId="4">[1]【参考】算出区分!#REF!</definedName>
    <definedName name="_１_コ_救急・周産期医療情報システム機能強化事業" localSheetId="3">[1]【参考】算出区分!#REF!</definedName>
    <definedName name="_１_サ_救急患者退院コーディネーター事業" localSheetId="4">[1]【参考】算出区分!#REF!</definedName>
    <definedName name="_１_サ_救急患者退院コーディネーター事業" localSheetId="3">[1]【参考】算出区分!#REF!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4">[1]【参考】算出区分!#REF!</definedName>
    <definedName name="_２_ア_周産期医療対策事業" localSheetId="3">[1]【参考】算出区分!#REF!</definedName>
    <definedName name="_２_イ_周産期母子医療センター運営事業" localSheetId="4">[1]【参考】算出区分!#REF!</definedName>
    <definedName name="_２_イ_周産期母子医療センター運営事業" localSheetId="3">[1]【参考】算出区分!#REF!</definedName>
    <definedName name="_２_ウ_ＮＩＣＵ等長期入院児支援事業_ア_地域療育支援施設運営事業" localSheetId="4">[1]【参考】算出区分!#REF!</definedName>
    <definedName name="_２_ウ_ＮＩＣＵ等長期入院児支援事業_ア_地域療育支援施設運営事業" localSheetId="3">[1]【参考】算出区分!#REF!</definedName>
    <definedName name="_２_ウ_ＮＩＣＵ等長期入院児支援事業_ア_地域療育支援施設運営事業_イ_日中一時支援事業" localSheetId="4">[1]【参考】算出区分!#REF!</definedName>
    <definedName name="_２_ウ_ＮＩＣＵ等長期入院児支援事業_ア_地域療育支援施設運営事業_イ_日中一時支援事業" localSheetId="3">[1]【参考】算出区分!#REF!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4">[1]【参考】算出区分!#REF!</definedName>
    <definedName name="_３_ア_外国人看護師候補者就労研修支援事業" localSheetId="3">[1]【参考】算出区分!#REF!</definedName>
    <definedName name="_３_イ_看護職員就業相談員派遣面接相談事業" localSheetId="4">[1]【参考】算出区分!#REF!</definedName>
    <definedName name="_３_イ_看護職員就業相談員派遣面接相談事業" localSheetId="3">[1]【参考】算出区分!#REF!</definedName>
    <definedName name="_３_ウ_助産師出向支援導入事業" localSheetId="4">[1]【参考】算出区分!#REF!</definedName>
    <definedName name="_３_ウ_助産師出向支援導入事業" localSheetId="3">[1]【参考】算出区分!#REF!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4">[1]【参考】算出区分!#REF!</definedName>
    <definedName name="_４_歯科医療安全管理体制推進特別事業" localSheetId="3">[1]【参考】算出区分!#REF!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4">[1]【参考】算出区分!#REF!</definedName>
    <definedName name="_５_院内感染地域支援ネットワ_ク事業" localSheetId="3">[1]【参考】算出区分!#REF!</definedName>
    <definedName name="_６_医療連携体制推進事業" localSheetId="4">[1]【参考】算出区分!#REF!</definedName>
    <definedName name="_６_医療連携体制推進事業" localSheetId="3">[1]【参考】算出区分!#REF!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4">[1]【参考】算出区分!#REF!</definedName>
    <definedName name="_７_ア_ア_休日夜間急患センター設備整備事業" localSheetId="3">[1]【参考】算出区分!#REF!</definedName>
    <definedName name="_７_ア_イ_小児初期救急センター設備整備事業" localSheetId="4">[1]【参考】算出区分!#REF!</definedName>
    <definedName name="_７_ア_イ_小児初期救急センター設備整備事業" localSheetId="3">[1]【参考】算出区分!#REF!</definedName>
    <definedName name="_７_ア_ウ_病院群輪番制病院及び共同利用型病院設備整備事業" localSheetId="4">[1]【参考】算出区分!#REF!</definedName>
    <definedName name="_７_ア_ウ_病院群輪番制病院及び共同利用型病院設備整備事業" localSheetId="3">[1]【参考】算出区分!#REF!</definedName>
    <definedName name="_７_ア_エ_救命救急センター設備整備事業" localSheetId="4">[1]【参考】算出区分!#REF!</definedName>
    <definedName name="_７_ア_エ_救命救急センター設備整備事業" localSheetId="3">[1]【参考】算出区分!#REF!</definedName>
    <definedName name="_７_ア_オ_高度救命救急センター設備整備事業" localSheetId="4">[1]【参考】算出区分!#REF!</definedName>
    <definedName name="_７_ア_オ_高度救命救急センター設備整備事業" localSheetId="3">[1]【参考】算出区分!#REF!</definedName>
    <definedName name="_７_ア_カ_小児救急医療拠点病院設備整備事業" localSheetId="4">[1]【参考】算出区分!#REF!</definedName>
    <definedName name="_７_ア_カ_小児救急医療拠点病院設備整備事業" localSheetId="3">[1]【参考】算出区分!#REF!</definedName>
    <definedName name="_７_ア_キ_小児集中治療室設備整備事業" localSheetId="4">[1]【参考】算出区分!#REF!</definedName>
    <definedName name="_７_ア_キ_小児集中治療室設備整備事業" localSheetId="3">[1]【参考】算出区分!#REF!</definedName>
    <definedName name="_７_イ_小児救急遠隔医療設備整備事業" localSheetId="4">[1]【参考】算出区分!#REF!</definedName>
    <definedName name="_７_イ_小児救急遠隔医療設備整備事業" localSheetId="3">[1]【参考】算出区分!#REF!</definedName>
    <definedName name="_７_ウ_ア_小児医療施設設備整備事業" localSheetId="4">[1]【参考】算出区分!#REF!</definedName>
    <definedName name="_７_ウ_ア_小児医療施設設備整備事業" localSheetId="3">[1]【参考】算出区分!#REF!</definedName>
    <definedName name="_７_ウ_イ_周産期医療施設設備整備事業" localSheetId="4">[1]【参考】算出区分!#REF!</definedName>
    <definedName name="_７_ウ_イ_周産期医療施設設備整備事業" localSheetId="3">[1]【参考】算出区分!#REF!</definedName>
    <definedName name="_７_ウ_ウ_地域療育支援施設設備整備事業" localSheetId="4">[1]【参考】算出区分!#REF!</definedName>
    <definedName name="_７_ウ_ウ_地域療育支援施設設備整備事業" localSheetId="3">[1]【参考】算出区分!#REF!</definedName>
    <definedName name="_７_エ_共同利用施設設備整備事業_ア_公的医療機関等による共同利用施設" localSheetId="4">[1]【参考】算出区分!#REF!</definedName>
    <definedName name="_７_エ_共同利用施設設備整備事業_ア_公的医療機関等による共同利用施設" localSheetId="3">[1]【参考】算出区分!#REF!</definedName>
    <definedName name="_７_エ_共同利用施設設備整備事業_イ_地域医療支援病院の共同利用部門" localSheetId="4">[1]【参考】算出区分!#REF!</definedName>
    <definedName name="_７_エ_共同利用施設設備整備事業_イ_地域医療支援病院の共同利用部門" localSheetId="3">[1]【参考】算出区分!#REF!</definedName>
    <definedName name="_７_オ_ウ_ＮＢＣ災害・テロ対策設備整備事業" localSheetId="4">[1]【参考】算出区分!#REF!</definedName>
    <definedName name="_７_オ_ウ_ＮＢＣ災害・テロ対策設備整備事業" localSheetId="3">[1]【参考】算出区分!#REF!</definedName>
    <definedName name="_７_オ_エ_航空搬送拠点臨時医療施設設備整備事業" localSheetId="4">[1]【参考】算出区分!#REF!</definedName>
    <definedName name="_７_オ_エ_航空搬送拠点臨時医療施設設備整備事業" localSheetId="3">[1]【参考】算出区分!#REF!</definedName>
    <definedName name="_７_ク_院内感染対策設備整備事業" localSheetId="4">[1]【参考】算出区分!#REF!</definedName>
    <definedName name="_７_ク_院内感染対策設備整備事業" localSheetId="3">[1]【参考】算出区分!#REF!</definedName>
    <definedName name="_７_ケ_環境調整室設備整備事業" localSheetId="4">[1]【参考】算出区分!#REF!</definedName>
    <definedName name="_７_ケ_環境調整室設備整備事業" localSheetId="3">[1]【参考】算出区分!#REF!</definedName>
    <definedName name="_７_コ_内視鏡訓練施設設備整備事業" localSheetId="4">[1]【参考】算出区分!#REF!</definedName>
    <definedName name="_７_コ_内視鏡訓練施設設備整備事業" localSheetId="3">[1]【参考】算出区分!#REF!</definedName>
    <definedName name="_７_サ_医療機関アクセス支援車整備事業" localSheetId="4">[1]【参考】算出区分!#REF!</definedName>
    <definedName name="_７_サ_医療機関アクセス支援車整備事業" localSheetId="3">[1]【参考】算出区分!#REF!</definedName>
    <definedName name="_71">【参考】数式用２!$AI$32</definedName>
    <definedName name="_72">【参考】数式用２!$AI$33</definedName>
    <definedName name="_８_アスベスト除去等整備促進事業" localSheetId="4">[1]【参考】算出区分!#REF!</definedName>
    <definedName name="_８_アスベスト除去等整備促進事業" localSheetId="3">[1]【参考】算出区分!#REF!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4">[1]事業分類・区分!#REF!</definedName>
    <definedName name="ＨＬＡ検査センター設備整備事業" localSheetId="3">[1]事業分類・区分!#REF!</definedName>
    <definedName name="ＮＢＣ災害・テロ対策設備整備事業" localSheetId="4">[1]事業分類・区分!#REF!</definedName>
    <definedName name="ＮＢＣ災害・テロ対策設備整備事業" localSheetId="3">[1]事業分類・区分!#REF!</definedName>
    <definedName name="ＮＩＣＵ等長期入院児支援事業" localSheetId="4">[1]事業分類・区分!#REF!</definedName>
    <definedName name="ＮＩＣＵ等長期入院児支援事業" localSheetId="3">[1]事業分類・区分!#REF!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4">'第２号様式（児変更承認）'!$A$1:$S$37</definedName>
    <definedName name="_xlnm.Print_Area" localSheetId="3">'第２号様式（者変更承認）'!$A$1:$S$37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4">[1]事業分類・区分!#REF!</definedName>
    <definedName name="アスベスト除去等整備促進事業" localSheetId="3">[1]事業分類・区分!#REF!</definedName>
    <definedName name="アスベスト対策事業" localSheetId="4">[1]事業分類・区分!#REF!</definedName>
    <definedName name="アスベスト対策事業" localSheetId="3">[1]事業分類・区分!#REF!</definedName>
    <definedName name="サービスコード">【参考】数式用２!$AI$2:$AK$2</definedName>
    <definedName name="サービス区分">【参考】数式用２!$AI$2:$AK$2</definedName>
    <definedName name="ドクターヘリ導入促進事業" localSheetId="4">[1]事業分類・区分!#REF!</definedName>
    <definedName name="ドクターヘリ導入促進事業" localSheetId="3">[1]事業分類・区分!#REF!</definedName>
    <definedName name="ヘリコプター等添乗医師等確保事業" localSheetId="4">[1]事業分類・区分!#REF!</definedName>
    <definedName name="ヘリコプター等添乗医師等確保事業" localSheetId="3">[1]事業分類・区分!#REF!</definedName>
    <definedName name="愛知県">【参考】数式用!$H$993:$H$1046</definedName>
    <definedName name="愛媛県">【参考】数式用!$H$1422:$H$1441</definedName>
    <definedName name="医療機関アクセス支援車整備事業" localSheetId="4">[1]事業分類・区分!#REF!</definedName>
    <definedName name="医療機関アクセス支援車整備事業" localSheetId="3">[1]事業分類・区分!#REF!</definedName>
    <definedName name="医療連携体制推進事業" localSheetId="4">[1]事業分類・区分!#REF!</definedName>
    <definedName name="医療連携体制推進事業" localSheetId="3">[1]事業分類・区分!#REF!</definedName>
    <definedName name="茨城県">【参考】数式用!$H$415:$H$458</definedName>
    <definedName name="院内感染対策設備整備事業" localSheetId="4">[1]事業分類・区分!#REF!</definedName>
    <definedName name="院内感染対策設備整備事業" localSheetId="3">[1]事業分類・区分!#REF!</definedName>
    <definedName name="院内感染地域支援ネットワーク事業" localSheetId="4">[1]事業分類・区分!#REF!</definedName>
    <definedName name="院内感染地域支援ネットワーク事業" localSheetId="3">[1]事業分類・区分!#REF!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4">[1]事業分類・区分!#REF!</definedName>
    <definedName name="外国人看護師候補者就労研修支援事業" localSheetId="3">[1]事業分類・区分!#REF!</definedName>
    <definedName name="確認">#N/A</definedName>
    <definedName name="環境調整室設備整備事業" localSheetId="4">[1]事業分類・区分!#REF!</definedName>
    <definedName name="環境調整室設備整備事業" localSheetId="3">[1]事業分類・区分!#REF!</definedName>
    <definedName name="看護小規模多機能型居宅介護">【参考】数式用２!$AI$26:$AK$26</definedName>
    <definedName name="看護職員確保対策事業" localSheetId="4">[1]事業分類・区分!#REF!</definedName>
    <definedName name="看護職員確保対策事業" localSheetId="3">[1]事業分類・区分!#REF!</definedName>
    <definedName name="看護職員就業相談員派遣面接相談事業" localSheetId="4">[1]事業分類・区分!#REF!</definedName>
    <definedName name="看護職員就業相談員派遣面接相談事業" localSheetId="3">[1]事業分類・区分!#REF!</definedName>
    <definedName name="岩手県">【参考】数式用!$H$228:$H$260</definedName>
    <definedName name="岐阜県">【参考】数式用!$H$916:$H$957</definedName>
    <definedName name="休日夜間急患センター設備整備事業" localSheetId="4">[1]事業分類・区分!#REF!</definedName>
    <definedName name="休日夜間急患センター設備整備事業" localSheetId="3">[1]事業分類・区分!#REF!</definedName>
    <definedName name="宮崎県">【参考】数式用!$H$1640:$H$1665</definedName>
    <definedName name="宮城県">【参考】数式用!$H$261:$H$295</definedName>
    <definedName name="救急・周産期医療情報システム機能強化事業" localSheetId="4">[1]事業分類・区分!#REF!</definedName>
    <definedName name="救急・周産期医療情報システム機能強化事業" localSheetId="3">[1]事業分類・区分!#REF!</definedName>
    <definedName name="救急医療情報センター_広域災害・救急医療情報システム_運営事業" localSheetId="4">[1]事業分類・区分!#REF!</definedName>
    <definedName name="救急医療情報センター_広域災害・救急医療情報システム_運営事業" localSheetId="3">[1]事業分類・区分!#REF!</definedName>
    <definedName name="救急医療対策事業" localSheetId="4">[1]事業分類・区分!#REF!</definedName>
    <definedName name="救急医療対策事業" localSheetId="3">[1]事業分類・区分!#REF!</definedName>
    <definedName name="救急患者退院コーディネーター事業" localSheetId="4">[1]事業分類・区分!#REF!</definedName>
    <definedName name="救急患者退院コーディネーター事業" localSheetId="3">[1]事業分類・区分!#REF!</definedName>
    <definedName name="救急救命士病院実習受入促進事業" localSheetId="4">[1]事業分類・区分!#REF!</definedName>
    <definedName name="救急救命士病院実習受入促進事業" localSheetId="3">[1]事業分類・区分!#REF!</definedName>
    <definedName name="救命救急センター運営事業" localSheetId="4">[1]事業分類・区分!#REF!</definedName>
    <definedName name="救命救急センター運営事業" localSheetId="3">[1]事業分類・区分!#REF!</definedName>
    <definedName name="救命救急センター設備整備事業" localSheetId="4">[1]事業分類・区分!#REF!</definedName>
    <definedName name="救命救急センター設備整備事業" localSheetId="3">[1]事業分類・区分!#REF!</definedName>
    <definedName name="京都府">【参考】数式用!$H$1095:$H$1120</definedName>
    <definedName name="共同利用型病院運営事業" localSheetId="4">[1]事業分類・区分!#REF!</definedName>
    <definedName name="共同利用型病院運営事業" localSheetId="3">[1]事業分類・区分!#REF!</definedName>
    <definedName name="共同利用施設設備整備事業_公的医療機関等による共同利用施設_" localSheetId="4">[1]事業分類・区分!#REF!</definedName>
    <definedName name="共同利用施設設備整備事業_公的医療機関等による共同利用施設_" localSheetId="3">[1]事業分類・区分!#REF!</definedName>
    <definedName name="共同利用施設設備整備事業_地域医療支援病院の共同利用部門_" localSheetId="4">[1]事業分類・区分!#REF!</definedName>
    <definedName name="共同利用施設設備整備事業_地域医療支援病院の共同利用部門_" localSheetId="3">[1]事業分類・区分!#REF!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4">[1]事業分類・区分!#REF!</definedName>
    <definedName name="航空搬送拠点臨時医療施設設備整備事業" localSheetId="3">[1]事業分類・区分!#REF!</definedName>
    <definedName name="香川県">【参考】数式用!$H$1405:$H$1421</definedName>
    <definedName name="高知県">【参考】数式用!$H$1442:$H$1475</definedName>
    <definedName name="高度救命救急センター設備整備事業" localSheetId="4">[1]事業分類・区分!#REF!</definedName>
    <definedName name="高度救命救急センター設備整備事業" localSheetId="3">[1]事業分類・区分!#REF!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4">[1]事業分類・区分!#REF!</definedName>
    <definedName name="歯科医療安全管理体制推進特別事業" localSheetId="3">[1]事業分類・区分!#REF!</definedName>
    <definedName name="歯科保健医療対策事業" localSheetId="4">[1]事業分類・区分!#REF!</definedName>
    <definedName name="歯科保健医療対策事業" localSheetId="3">[1]事業分類・区分!#REF!</definedName>
    <definedName name="滋賀県">【参考】数式用!$H$1076:$H$1094</definedName>
    <definedName name="自動体外式除細動器_ＡＥＤ_の普及啓発事業" localSheetId="4">[1]事業分類・区分!#REF!</definedName>
    <definedName name="自動体外式除細動器_ＡＥＤ_の普及啓発事業" localSheetId="3">[1]事業分類・区分!#REF!</definedName>
    <definedName name="鹿児島県">【参考】数式用!$H$1666:$H$1708</definedName>
    <definedName name="種類">#REF!</definedName>
    <definedName name="周産期医療施設設備整備事業" localSheetId="4">[1]事業分類・区分!#REF!</definedName>
    <definedName name="周産期医療施設設備整備事業" localSheetId="3">[1]事業分類・区分!#REF!</definedName>
    <definedName name="周産期医療対策事業" localSheetId="4">[1]事業分類・区分!#REF!</definedName>
    <definedName name="周産期医療対策事業" localSheetId="3">[1]事業分類・区分!#REF!</definedName>
    <definedName name="周産期医療対策事業等" localSheetId="4">[1]事業分類・区分!#REF!</definedName>
    <definedName name="周産期医療対策事業等" localSheetId="3">[1]事業分類・区分!#REF!</definedName>
    <definedName name="周産期母子医療センター運営事業" localSheetId="4">[1]事業分類・区分!#REF!</definedName>
    <definedName name="周産期母子医療センター運営事業" localSheetId="3">[1]事業分類・区分!#REF!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4">[1]事業分類・区分!#REF!</definedName>
    <definedName name="助産師出向等支援導入事業" localSheetId="3">[1]事業分類・区分!#REF!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4">[1]事業分類・区分!#REF!</definedName>
    <definedName name="小児医療施設設備整備事業" localSheetId="3">[1]事業分類・区分!#REF!</definedName>
    <definedName name="小児救急医療拠点病院設備整備事業" localSheetId="4">[1]事業分類・区分!#REF!</definedName>
    <definedName name="小児救急医療拠点病院設備整備事業" localSheetId="3">[1]事業分類・区分!#REF!</definedName>
    <definedName name="小児救急遠隔医療設備整備事業" localSheetId="4">[1]事業分類・区分!#REF!</definedName>
    <definedName name="小児救急遠隔医療設備整備事業" localSheetId="3">[1]事業分類・区分!#REF!</definedName>
    <definedName name="小児救命救急センター運営事業" localSheetId="4">[1]事業分類・区分!#REF!</definedName>
    <definedName name="小児救命救急センター運営事業" localSheetId="3">[1]事業分類・区分!#REF!</definedName>
    <definedName name="小児集中治療室設備整備事業" localSheetId="4">[1]事業分類・区分!#REF!</definedName>
    <definedName name="小児集中治療室設備整備事業" localSheetId="3">[1]事業分類・区分!#REF!</definedName>
    <definedName name="小児初期救急センター運営事業" localSheetId="4">[1]事業分類・区分!#REF!</definedName>
    <definedName name="小児初期救急センター運営事業" localSheetId="3">[1]事業分類・区分!#REF!</definedName>
    <definedName name="小児初期救急センター設備整備事業" localSheetId="4">[1]事業分類・区分!#REF!</definedName>
    <definedName name="小児初期救急センター設備整備事業" localSheetId="3">[1]事業分類・区分!#REF!</definedName>
    <definedName name="新潟県">【参考】数式用!$H$731:$H$760</definedName>
    <definedName name="神奈川県">【参考】数式用!$H$698:$H$730</definedName>
    <definedName name="人工腎臓装置不足地域設備整備事業" localSheetId="4">[1]事業分類・区分!#REF!</definedName>
    <definedName name="人工腎臓装置不足地域設備整備事業" localSheetId="3">[1]事業分類・区分!#REF!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4">[1]事業分類・区分!#REF!</definedName>
    <definedName name="地域医療対策事業" localSheetId="3">[1]事業分類・区分!#REF!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4">[1]事業分類・区分!#REF!</definedName>
    <definedName name="地域療育支援施設設備整備事業" localSheetId="3">[1]事業分類・区分!#REF!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4">[1]事業分類・区分!#REF!</definedName>
    <definedName name="内視鏡訓練施設設備整備事業" localSheetId="3">[1]事業分類・区分!#REF!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4">[1]事業分類・区分!#REF!</definedName>
    <definedName name="病院群輪番制病院及び共同利用型病院設備整備事業" localSheetId="3">[1]事業分類・区分!#REF!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0" i="79" l="1"/>
  <c r="AP109" i="79"/>
  <c r="AP108" i="79"/>
  <c r="AP107" i="79"/>
  <c r="AP106" i="79"/>
  <c r="AP105" i="79"/>
  <c r="AP104" i="79"/>
  <c r="AP103" i="79"/>
  <c r="AP102" i="79"/>
  <c r="AP101" i="79"/>
  <c r="AP100" i="79"/>
  <c r="AP99" i="79"/>
  <c r="AP98" i="79"/>
  <c r="AP97" i="79"/>
  <c r="AP96" i="79"/>
  <c r="AP95" i="79"/>
  <c r="AP94" i="79"/>
  <c r="AP93" i="79"/>
  <c r="AP92" i="79"/>
  <c r="AP91" i="79"/>
  <c r="AP90" i="79"/>
  <c r="AP89" i="79"/>
  <c r="AP88" i="79"/>
  <c r="AP87" i="79"/>
  <c r="AP86" i="79"/>
  <c r="AP85" i="79"/>
  <c r="AP84" i="79"/>
  <c r="AP83" i="79"/>
  <c r="AP82" i="79"/>
  <c r="AP81" i="79"/>
  <c r="AP80" i="79"/>
  <c r="AP79" i="79"/>
  <c r="AP78" i="79"/>
  <c r="AP77" i="79"/>
  <c r="AP76" i="79"/>
  <c r="AP75" i="79"/>
  <c r="AP74" i="79"/>
  <c r="AP73" i="79"/>
  <c r="AP72" i="79"/>
  <c r="AP71" i="79"/>
  <c r="AP70" i="79"/>
  <c r="AP69" i="79"/>
  <c r="AP68" i="79"/>
  <c r="AP67" i="79"/>
  <c r="AP66" i="79"/>
  <c r="AP65" i="79"/>
  <c r="AP64" i="79"/>
  <c r="AP63" i="79"/>
  <c r="AP62" i="79"/>
  <c r="AP61" i="79"/>
  <c r="AP60" i="79"/>
  <c r="AP59" i="79"/>
  <c r="AP58" i="79"/>
  <c r="AP57" i="79"/>
  <c r="AP56" i="79"/>
  <c r="AP55" i="79"/>
  <c r="AP54" i="79"/>
  <c r="AP53" i="79"/>
  <c r="AP52" i="79"/>
  <c r="AP51" i="79"/>
  <c r="AP50" i="79"/>
  <c r="AP49" i="79"/>
  <c r="AP48" i="79"/>
  <c r="AP47" i="79"/>
  <c r="AP46" i="79"/>
  <c r="AP45" i="79"/>
  <c r="AP44" i="79"/>
  <c r="AP43" i="79"/>
  <c r="AP42" i="79"/>
  <c r="AP41" i="79"/>
  <c r="AP40" i="79"/>
  <c r="AP39" i="79"/>
  <c r="AP38" i="79"/>
  <c r="AP37" i="79"/>
  <c r="AP36" i="79"/>
  <c r="AP35" i="79"/>
  <c r="AP34" i="79"/>
  <c r="AP33" i="79"/>
  <c r="AP32" i="79"/>
  <c r="AP31" i="79"/>
  <c r="AP30" i="79"/>
  <c r="AP29" i="79"/>
  <c r="AP28" i="79"/>
  <c r="AP27" i="79"/>
  <c r="AP26" i="79"/>
  <c r="AP25" i="79"/>
  <c r="AP24" i="79"/>
  <c r="AP23" i="79"/>
  <c r="AP22" i="79"/>
  <c r="AP21" i="79"/>
  <c r="AP20" i="79"/>
  <c r="AP19" i="79"/>
  <c r="AP18" i="79"/>
  <c r="AP17" i="79"/>
  <c r="AP16" i="79"/>
  <c r="AP15" i="79"/>
  <c r="AP14" i="79"/>
  <c r="B6" i="99" l="1"/>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D3" i="97"/>
  <c r="BW3" i="97" s="1"/>
  <c r="BZ3" i="97"/>
  <c r="CA3" i="97" s="1"/>
  <c r="CB3" i="97" s="1"/>
  <c r="O11" i="96" l="1"/>
  <c r="K11" i="96"/>
  <c r="K10" i="96"/>
  <c r="S2" i="96" s="1"/>
  <c r="U4" i="96"/>
  <c r="O11" i="95" l="1"/>
  <c r="K11" i="95"/>
  <c r="K10" i="95"/>
  <c r="U4" i="95"/>
  <c r="S2" i="95"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N7" i="97" l="1"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P80" i="97" s="1" a="1"/>
  <c r="P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P29" i="97" s="1" a="1"/>
  <c r="P29" i="97" s="1"/>
  <c r="M49" i="97" a="1"/>
  <c r="M49" i="97" s="1"/>
  <c r="N92" i="97" a="1"/>
  <c r="N92" i="97" s="1"/>
  <c r="N50" i="97" a="1"/>
  <c r="N50" i="97" s="1"/>
  <c r="N3" i="97" a="1"/>
  <c r="N3" i="97" s="1"/>
  <c r="P3" i="97" s="1" a="1"/>
  <c r="P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P10" i="97" s="1" a="1"/>
  <c r="P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O16" i="97" s="1" a="1"/>
  <c r="O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M4" i="97" a="1"/>
  <c r="M4"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P98" i="99" s="1" a="1"/>
  <c r="P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55" i="97" l="1"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P11" i="79" s="1"/>
  <c r="A64" i="78"/>
  <c r="L11" i="79" l="1"/>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X99" i="97" l="1"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4" i="97" a="1"/>
  <c r="X4" i="97" s="1"/>
  <c r="Y4"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F5" i="79"/>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<sst xmlns="http://schemas.openxmlformats.org/spreadsheetml/2006/main" count="4734" uniqueCount="2228">
  <si>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</si>
  <si>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</si>
  <si>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</si>
  <si>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</si>
  <si>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</si>
  <si>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</si>
  <si>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</si>
  <si>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</si>
  <si>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</si>
  <si>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</si>
  <si>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</si>
  <si>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</si>
  <si>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</si>
  <si>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</si>
  <si>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</si>
  <si>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</si>
  <si>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</si>
  <si>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</si>
  <si>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</si>
  <si>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</si>
  <si>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</si>
  <si>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</si>
  <si>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</si>
  <si>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</si>
  <si>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</si>
  <si>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</si>
  <si>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</si>
  <si>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</si>
  <si>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</si>
  <si>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</si>
  <si>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</si>
  <si>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</si>
  <si>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</si>
  <si>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</si>
  <si>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</si>
  <si>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</si>
  <si>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</si>
  <si>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</si>
  <si>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</si>
  <si>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</si>
  <si>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</si>
  <si>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</si>
  <si>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</si>
  <si>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</si>
  <si>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</si>
  <si>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</si>
  <si>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</si>
  <si>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</si>
  <si>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</si>
  <si>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</si>
  <si>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</si>
  <si>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</si>
  <si>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</si>
  <si>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</si>
  <si>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</si>
  <si>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</si>
  <si>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</si>
  <si>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</si>
  <si>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</si>
  <si>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</si>
  <si>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</si>
  <si>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</si>
  <si>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</si>
  <si>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</si>
  <si>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</si>
  <si>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</si>
  <si>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</si>
  <si>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</si>
  <si>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</si>
  <si>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</si>
  <si>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</si>
  <si>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</si>
  <si>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</si>
  <si>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</si>
  <si>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</si>
  <si>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</si>
  <si>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</si>
  <si>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</si>
  <si>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</si>
  <si>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</si>
  <si>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</si>
  <si>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</si>
  <si>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</si>
  <si>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</si>
  <si>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</si>
  <si>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</si>
  <si>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</si>
  <si>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</si>
  <si>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</si>
  <si>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</si>
  <si>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</si>
  <si>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</si>
  <si>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</si>
  <si>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</si>
  <si>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</si>
  <si>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</si>
  <si>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</si>
  <si>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</si>
  <si>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</si>
  <si>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</si>
  <si>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</si>
  <si>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</si>
  <si>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</si>
  <si>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</si>
  <si>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</si>
  <si>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</si>
  <si>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</si>
  <si>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</si>
  <si>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</si>
  <si>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</si>
  <si>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</si>
  <si>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</si>
  <si>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</si>
  <si>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</si>
  <si>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</si>
  <si>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</si>
  <si>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</si>
  <si>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</si>
  <si>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</si>
  <si>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</si>
  <si>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</si>
  <si>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</si>
  <si>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</si>
  <si>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</si>
  <si>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</si>
  <si>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</si>
  <si>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</si>
  <si>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</si>
  <si>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</si>
  <si>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</si>
  <si>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</si>
  <si>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</si>
  <si>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</si>
  <si>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</si>
  <si>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</si>
  <si>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</si>
  <si>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</si>
  <si>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</si>
  <si>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</si>
  <si>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</si>
  <si>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</si>
  <si>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</si>
  <si>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</si>
  <si>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</si>
  <si>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</si>
  <si>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</si>
  <si>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</si>
  <si>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</si>
  <si>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</si>
  <si>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</si>
  <si>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</si>
  <si>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</si>
  <si>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</si>
  <si>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</si>
  <si>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</si>
  <si>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</si>
  <si>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</si>
  <si>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</si>
  <si>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</si>
  <si>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</si>
  <si>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</si>
  <si>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</si>
  <si>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</si>
  <si>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</si>
  <si>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</si>
  <si>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</si>
  <si>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</si>
  <si>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</si>
  <si>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</si>
  <si>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</si>
  <si>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</si>
  <si>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</si>
  <si>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</si>
  <si>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</si>
  <si>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</si>
  <si>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</si>
  <si>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</si>
  <si>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</si>
  <si>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</si>
  <si>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</si>
  <si>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</si>
  <si>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</si>
  <si>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</si>
  <si>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</si>
  <si>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</si>
  <si>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</si>
  <si>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</si>
  <si>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</si>
  <si>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</si>
  <si>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</si>
  <si>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</si>
  <si>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</si>
  <si>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</si>
  <si>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</si>
  <si>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</si>
  <si>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</si>
  <si>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</si>
  <si>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</si>
  <si>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</si>
  <si>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</si>
  <si>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</si>
  <si>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</si>
  <si>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</si>
  <si>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</si>
  <si>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</si>
  <si>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</si>
  <si>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</si>
  <si>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</si>
  <si>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</si>
  <si>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</si>
  <si>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</si>
  <si>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</si>
  <si>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</si>
  <si>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</si>
  <si>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</si>
  <si>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</si>
  <si>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</si>
  <si>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</si>
  <si>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</si>
  <si>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</si>
  <si>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</si>
  <si>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</si>
  <si>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</si>
  <si>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</si>
  <si>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</si>
  <si>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</si>
  <si>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</si>
  <si>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</si>
  <si>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</si>
  <si>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</si>
  <si>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</si>
  <si>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</si>
  <si>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</si>
  <si>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</si>
  <si>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</si>
  <si>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</si>
  <si>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</si>
  <si>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</si>
  <si>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</si>
  <si>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</si>
  <si>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</si>
  <si>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</si>
  <si>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</si>
  <si>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</si>
  <si>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</si>
  <si>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</si>
  <si>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</si>
  <si>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</si>
  <si>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</si>
  <si>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</si>
  <si>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</si>
  <si>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</si>
  <si>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</si>
  <si>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</si>
  <si>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</si>
  <si>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</si>
  <si>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</si>
  <si>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</si>
  <si>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</si>
  <si>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</si>
  <si>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</si>
  <si>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</si>
  <si>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</si>
  <si>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</si>
  <si>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</si>
  <si>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</si>
  <si>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</si>
  <si>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</si>
  <si>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</si>
  <si>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</si>
  <si>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</si>
  <si>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</si>
  <si>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</si>
  <si>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</si>
  <si>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</si>
  <si>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</si>
  <si>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</si>
  <si>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</si>
  <si>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</si>
  <si>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</si>
  <si>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</si>
  <si>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</si>
  <si>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</si>
  <si>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</si>
  <si>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</si>
  <si>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</si>
  <si>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</si>
  <si>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</si>
  <si>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</si>
  <si>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</si>
  <si>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</si>
  <si>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</si>
  <si>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</si>
  <si>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</si>
  <si>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</si>
  <si>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</si>
  <si>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</si>
  <si>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</si>
  <si>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</si>
  <si>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</si>
  <si>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</si>
  <si>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</si>
  <si>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</si>
  <si>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</si>
  <si>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</si>
  <si>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</si>
  <si>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</si>
  <si>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</si>
  <si>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</si>
  <si>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</si>
  <si>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</si>
  <si>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</si>
  <si>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</si>
  <si>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</si>
  <si>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</si>
  <si>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</si>
  <si>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</si>
  <si>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</si>
  <si>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</si>
  <si>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</si>
  <si>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</si>
  <si>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</si>
  <si>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</si>
  <si>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</si>
  <si>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</si>
  <si>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</si>
  <si>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</si>
  <si>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</si>
  <si>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</si>
  <si>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</si>
  <si>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</si>
  <si>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</si>
  <si>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</si>
  <si>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</si>
  <si>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</si>
  <si>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</si>
  <si>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</si>
  <si>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</si>
  <si>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</si>
  <si>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</si>
  <si>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</si>
  <si>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</si>
  <si>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</si>
  <si>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</si>
  <si>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</si>
  <si>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</si>
  <si>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</si>
  <si>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</si>
  <si>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</si>
  <si>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</si>
  <si>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</si>
  <si>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</si>
  <si>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</si>
  <si>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</si>
  <si>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</si>
  <si>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</si>
  <si>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</si>
  <si>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</si>
  <si>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</si>
  <si>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</si>
  <si>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</si>
  <si>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</si>
  <si>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</si>
  <si>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</si>
  <si>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</si>
  <si>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</si>
  <si>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</si>
  <si>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</si>
  <si>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</si>
  <si>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</si>
  <si>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</si>
  <si>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</si>
  <si>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</si>
  <si>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</si>
  <si>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</si>
  <si>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</si>
  <si>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</si>
  <si>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</si>
  <si>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</si>
  <si>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</si>
  <si>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</si>
  <si>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</si>
  <si>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</si>
  <si>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</si>
  <si>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</si>
  <si>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</si>
  <si>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</si>
  <si>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</si>
  <si>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</si>
  <si>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</si>
  <si>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</si>
  <si>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</si>
  <si>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</si>
  <si>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</si>
  <si>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</si>
  <si>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</si>
  <si>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</si>
  <si>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</si>
  <si>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</si>
  <si>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</si>
  <si>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</si>
  <si>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</si>
  <si>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</si>
  <si>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</si>
  <si>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</si>
  <si>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</si>
  <si>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</si>
  <si>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</si>
  <si>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</si>
  <si>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</si>
  <si>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</si>
  <si>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</si>
  <si>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</si>
  <si>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</si>
  <si>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</si>
  <si>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</si>
  <si>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</si>
  <si>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</si>
  <si>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</si>
  <si>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</si>
  <si>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</si>
  <si>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</si>
  <si>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</si>
  <si>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</si>
  <si>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</si>
  <si>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</si>
  <si>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</si>
  <si>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</si>
  <si>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</si>
  <si>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</si>
  <si>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</si>
  <si>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</si>
  <si>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</si>
  <si>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</si>
  <si>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</si>
  <si>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</si>
  <si>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</si>
  <si>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</si>
  <si>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</si>
  <si>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</si>
  <si>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</si>
  <si>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</si>
  <si>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</si>
  <si>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</si>
  <si>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</si>
  <si>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</si>
  <si>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</si>
  <si>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</si>
  <si>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</si>
  <si>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</si>
  <si>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</si>
  <si>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</si>
  <si>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</si>
  <si>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</si>
  <si>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</si>
  <si>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</si>
  <si>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</si>
  <si>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</si>
  <si>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</si>
  <si>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</si>
  <si>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</si>
  <si>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</si>
  <si>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</si>
  <si>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</si>
  <si>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</si>
  <si>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</si>
  <si>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</si>
  <si>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</si>
  <si>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</si>
  <si>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</si>
  <si>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</si>
  <si>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</si>
  <si>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</si>
  <si>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</si>
  <si>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</si>
  <si>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</si>
  <si>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</si>
  <si>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</si>
  <si>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</si>
  <si>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</si>
  <si>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</si>
  <si>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</si>
  <si>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</si>
  <si>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</si>
  <si>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</si>
  <si>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</si>
  <si>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</si>
  <si>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</si>
  <si>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</si>
  <si>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</si>
  <si>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</si>
  <si>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</si>
  <si>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</si>
  <si>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</si>
  <si>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</si>
  <si>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</si>
  <si>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</si>
  <si>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</si>
  <si>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</si>
  <si>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</si>
  <si>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</si>
  <si>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</si>
  <si>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</si>
  <si>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</si>
  <si>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</si>
  <si>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</si>
  <si>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</si>
  <si>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</si>
  <si>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</si>
  <si>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</si>
  <si>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</si>
  <si>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</si>
  <si>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</si>
  <si>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</si>
  <si>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</si>
  <si>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</si>
  <si>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</si>
  <si>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</si>
  <si>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</si>
  <si>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</si>
  <si>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</si>
  <si>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</si>
  <si>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</si>
  <si>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</si>
  <si>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</si>
  <si>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</si>
  <si>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</si>
  <si>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</si>
  <si>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</si>
  <si>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</si>
  <si>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</si>
  <si>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</si>
  <si>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</si>
  <si>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</si>
  <si>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</si>
  <si>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</si>
  <si>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</si>
  <si>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</si>
  <si>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</si>
  <si>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</si>
  <si>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</si>
  <si>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</si>
  <si>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</si>
  <si>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</si>
  <si>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</si>
  <si>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</si>
  <si>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</si>
  <si>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</si>
  <si>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</si>
  <si>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</si>
  <si>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</si>
  <si>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</si>
  <si>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</si>
  <si>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</si>
  <si>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</si>
  <si>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</si>
  <si>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</si>
  <si>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</si>
  <si>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</si>
  <si>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</si>
  <si>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</si>
  <si>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</si>
  <si>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</si>
  <si>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</si>
  <si>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</si>
  <si>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</si>
  <si>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</si>
  <si>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</si>
  <si>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</si>
  <si>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</si>
  <si>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</si>
  <si>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</si>
  <si>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</si>
  <si>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</si>
  <si>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</si>
  <si>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</si>
  <si>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</si>
  <si>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</si>
  <si>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</si>
  <si>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</si>
  <si>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</si>
  <si>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</si>
  <si>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</si>
  <si>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</si>
  <si>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</si>
  <si>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</si>
  <si>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</si>
  <si>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</si>
  <si>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</si>
  <si>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</si>
  <si>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</si>
  <si>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</si>
  <si>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</si>
  <si>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</si>
  <si>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</si>
  <si>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</si>
  <si>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</si>
  <si>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</si>
  <si>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</si>
  <si>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</si>
  <si>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</si>
  <si>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</si>
  <si>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</si>
  <si>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</si>
  <si>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</si>
  <si>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</si>
  <si>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</si>
  <si>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</si>
  <si>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</si>
  <si>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</si>
  <si>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</si>
  <si>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</si>
  <si>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</si>
  <si>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</si>
  <si>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</si>
  <si>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</si>
  <si>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</si>
  <si>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</si>
  <si>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</si>
  <si>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</si>
  <si>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</si>
  <si>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</si>
  <si>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</si>
  <si>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</si>
  <si>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</si>
  <si>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</si>
  <si>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</si>
  <si>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</si>
  <si>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</si>
  <si>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</si>
  <si>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</si>
  <si>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</si>
  <si>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</si>
  <si>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</si>
  <si>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</si>
  <si>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</si>
  <si>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</si>
  <si>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</si>
  <si>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</si>
  <si>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</si>
  <si>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</si>
  <si>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</si>
  <si>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</si>
  <si>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</si>
  <si>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</si>
  <si>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</si>
  <si>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</si>
  <si>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</si>
  <si>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</si>
  <si>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</si>
  <si>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</si>
  <si>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</si>
  <si>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</si>
  <si>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</si>
  <si>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</si>
  <si>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</si>
  <si>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</si>
  <si>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</si>
  <si>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</si>
  <si>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</si>
  <si>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</si>
  <si>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</si>
  <si>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</si>
  <si>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</si>
  <si>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</si>
  <si>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</si>
  <si>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</si>
  <si>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</si>
  <si>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</si>
  <si>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</si>
  <si>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</si>
  <si>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</si>
  <si>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</si>
  <si>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</si>
  <si>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</si>
  <si>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</si>
  <si>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</si>
  <si>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</si>
  <si>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</si>
  <si>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</si>
  <si>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</si>
  <si>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</si>
  <si>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</si>
  <si>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</si>
  <si>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</si>
  <si>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</si>
  <si>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</si>
  <si>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</si>
  <si>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</si>
  <si>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</si>
  <si>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</si>
  <si>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</si>
  <si>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</si>
  <si>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</si>
  <si>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</si>
  <si>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</si>
  <si>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</si>
  <si>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</si>
  <si>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</si>
  <si>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</si>
  <si>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</si>
  <si>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</si>
  <si>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</si>
  <si>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</si>
  <si>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</si>
  <si>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</si>
  <si>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</si>
  <si>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</si>
  <si>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</si>
  <si>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</si>
  <si>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</si>
  <si>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</si>
  <si>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</si>
  <si>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</si>
  <si>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</si>
  <si>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</si>
  <si>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</si>
  <si>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</si>
  <si>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</si>
  <si>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</si>
  <si>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</si>
  <si>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</si>
  <si>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</si>
  <si>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</si>
  <si>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</si>
  <si>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</si>
  <si>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</si>
  <si>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</si>
  <si>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</si>
  <si>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</si>
  <si>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</si>
  <si>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</si>
  <si>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</si>
  <si>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</si>
  <si>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</si>
  <si>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</si>
  <si>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</si>
  <si>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</si>
  <si>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</si>
  <si>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</si>
  <si>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</si>
  <si>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</si>
  <si>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</si>
  <si>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</si>
  <si>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</si>
  <si>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</si>
  <si>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</si>
  <si>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</si>
  <si>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</si>
  <si>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</si>
  <si>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</si>
  <si>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</si>
  <si>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</si>
  <si>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</si>
  <si>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</si>
  <si>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</si>
  <si>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</si>
  <si>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</si>
  <si>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</si>
  <si>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</si>
  <si>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</si>
  <si>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</si>
  <si>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</si>
  <si>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</si>
  <si>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</si>
  <si>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</si>
  <si>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</si>
  <si>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</si>
  <si>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</si>
  <si>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</si>
  <si>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</si>
  <si>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</si>
  <si>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</si>
  <si>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</si>
  <si>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</si>
  <si>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</si>
  <si>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</si>
  <si>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</si>
  <si>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</si>
  <si>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</si>
  <si>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</si>
  <si>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</si>
  <si>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</si>
  <si>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</si>
  <si>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</si>
  <si>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</si>
  <si>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</si>
  <si>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</si>
  <si>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</si>
  <si>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</si>
  <si>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</si>
  <si>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</si>
  <si>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</si>
  <si>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</si>
  <si>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</si>
  <si>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</si>
  <si>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</si>
  <si>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</si>
  <si>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</si>
  <si>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</si>
  <si>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</si>
  <si>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</si>
  <si>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</si>
  <si>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</si>
  <si>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</si>
  <si>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</si>
  <si>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</si>
  <si>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</si>
  <si>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</si>
  <si>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</si>
  <si>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</si>
  <si>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</si>
  <si>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</si>
  <si>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</si>
  <si>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</si>
  <si>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</si>
  <si>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</si>
  <si>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</si>
  <si>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</si>
  <si>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</si>
  <si>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</si>
  <si>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</si>
  <si>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</si>
  <si>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</si>
  <si>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</si>
  <si>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</si>
  <si>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</si>
  <si>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</si>
  <si>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</si>
  <si>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</si>
  <si>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</si>
  <si>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</si>
  <si>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</si>
  <si>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</si>
  <si>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</si>
  <si>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</si>
  <si>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</si>
  <si>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</si>
  <si>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</si>
  <si>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</si>
  <si>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</si>
  <si>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</si>
  <si>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</si>
  <si>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</si>
  <si>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</si>
  <si>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</si>
  <si>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</si>
  <si>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</si>
  <si>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</si>
  <si>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</si>
  <si>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</si>
  <si>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</si>
  <si>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</si>
  <si>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</si>
  <si>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</si>
  <si>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</si>
  <si>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</si>
  <si>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</si>
  <si>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</si>
  <si>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</si>
  <si>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</si>
  <si>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</si>
  <si>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</si>
  <si>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</si>
  <si>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</si>
  <si>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</si>
  <si>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</si>
  <si>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</si>
  <si>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</si>
  <si>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</si>
  <si>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</si>
  <si>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</si>
  <si>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</si>
  <si>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</si>
  <si>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</si>
  <si>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</si>
  <si>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</si>
  <si>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</si>
  <si>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</si>
  <si>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</si>
  <si>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</si>
  <si>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</si>
  <si>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</si>
  <si>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</si>
  <si>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</si>
  <si>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</si>
  <si>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</si>
  <si>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</si>
  <si>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</si>
  <si>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</si>
  <si>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</si>
  <si>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</si>
  <si>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</si>
  <si>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</si>
  <si>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</si>
  <si>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</si>
  <si>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</si>
  <si>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</si>
  <si>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</si>
  <si>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</si>
  <si>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</si>
  <si>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</si>
  <si>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</si>
  <si>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</si>
  <si>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</si>
  <si>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</si>
  <si>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</si>
  <si>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</si>
  <si>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</si>
  <si>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</si>
  <si>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</si>
  <si>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</si>
  <si>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</si>
  <si>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</si>
  <si>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</si>
  <si>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</si>
  <si>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</si>
  <si>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</si>
  <si>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</si>
  <si>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</si>
  <si>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</si>
  <si>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</si>
  <si>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</si>
  <si>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</si>
  <si>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</si>
  <si>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</si>
  <si>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</si>
  <si>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</si>
  <si>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</si>
  <si>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</si>
  <si>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</si>
  <si>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</si>
  <si>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</si>
  <si>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</si>
  <si>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</si>
  <si>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</si>
  <si>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</si>
  <si>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</si>
  <si>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</si>
  <si>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</si>
  <si>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</si>
  <si>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</si>
  <si>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</si>
  <si>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</si>
  <si>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</si>
  <si>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</si>
  <si>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</si>
  <si>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</si>
  <si>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</si>
  <si>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</si>
  <si>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</si>
  <si>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</si>
  <si>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</si>
  <si>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</si>
  <si>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</si>
  <si>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</si>
  <si>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</si>
  <si>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</si>
  <si>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</si>
  <si>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</si>
  <si>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</si>
  <si>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</si>
  <si>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</si>
  <si>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</si>
  <si>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</si>
  <si>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</si>
  <si>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</si>
  <si>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</si>
  <si>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</si>
  <si>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</si>
  <si>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</si>
  <si>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</si>
  <si>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</si>
  <si>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</si>
  <si>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</si>
  <si>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</si>
  <si>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</si>
  <si>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</si>
  <si>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</si>
  <si>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</si>
  <si>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</si>
  <si>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</si>
  <si>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</si>
  <si>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</si>
  <si>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</si>
  <si>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</si>
  <si>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</si>
  <si>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</si>
  <si>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</si>
  <si>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</si>
  <si>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</si>
  <si>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</si>
  <si>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</si>
  <si>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</si>
  <si>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</si>
  <si>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</si>
  <si>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</si>
  <si>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</si>
  <si>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</si>
  <si>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</si>
  <si>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</si>
  <si>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</si>
  <si>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</si>
  <si>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</si>
  <si>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</si>
  <si>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</si>
  <si>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</si>
  <si>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</si>
  <si>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</si>
  <si>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</si>
  <si>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</si>
  <si>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</si>
  <si>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</si>
  <si>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</si>
  <si>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</si>
  <si>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</si>
  <si>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</si>
  <si>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</si>
  <si>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</si>
  <si>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</si>
  <si>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</si>
  <si>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</si>
  <si>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</si>
  <si>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</si>
  <si>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</si>
  <si>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</si>
  <si>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</si>
  <si>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</si>
  <si>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</si>
  <si>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</si>
  <si>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</si>
  <si>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</si>
  <si>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</si>
  <si>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</si>
  <si>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</si>
  <si>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</si>
  <si>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</si>
  <si>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</si>
  <si>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</si>
  <si>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</si>
  <si>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</si>
  <si>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</si>
  <si>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</si>
  <si>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</si>
  <si>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</si>
  <si>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</si>
  <si>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</si>
  <si>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</si>
  <si>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</si>
  <si>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</si>
  <si>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</si>
  <si>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</si>
  <si>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</si>
  <si>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</si>
  <si>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</si>
  <si>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</si>
  <si>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</si>
  <si>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</si>
  <si>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</si>
  <si>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</si>
  <si>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</si>
  <si>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</si>
  <si>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</si>
  <si>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</si>
  <si>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</si>
  <si>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</si>
  <si>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</si>
  <si>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</si>
  <si>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</si>
  <si>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</si>
  <si>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</si>
  <si>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</si>
  <si>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</si>
  <si>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</si>
  <si>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</si>
  <si>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</si>
  <si>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</si>
  <si>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</si>
  <si>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</si>
  <si>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</si>
  <si>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</si>
  <si>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</si>
  <si>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</si>
  <si>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</si>
  <si>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</si>
  <si>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</si>
  <si>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</si>
  <si>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</si>
  <si>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</si>
  <si>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</si>
  <si>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</si>
  <si>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</si>
  <si>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</si>
  <si>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</si>
  <si>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</si>
  <si>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</si>
  <si>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</si>
  <si>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</si>
  <si>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</si>
  <si>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</si>
  <si>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</si>
  <si>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</si>
  <si>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</si>
  <si>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</si>
  <si>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</si>
  <si>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</si>
  <si>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</si>
  <si>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</si>
  <si>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</si>
  <si>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</si>
  <si>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</si>
  <si>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</si>
  <si>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</si>
  <si>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</si>
  <si>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</si>
  <si>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</si>
  <si>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</si>
  <si>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</si>
  <si>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</si>
  <si>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</si>
  <si>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</si>
  <si>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</si>
  <si>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</si>
  <si>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</si>
  <si>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</si>
  <si>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</si>
  <si>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</si>
  <si>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</si>
  <si>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</si>
  <si>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</si>
  <si>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</si>
  <si>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</si>
  <si>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</si>
  <si>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</si>
  <si>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</si>
  <si>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</si>
  <si>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</si>
  <si>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</si>
  <si>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</si>
  <si>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</si>
  <si>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</si>
  <si>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</si>
  <si>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</si>
  <si>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</si>
  <si>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</si>
  <si>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</si>
  <si>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</si>
  <si>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</si>
  <si>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</si>
  <si>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</si>
  <si>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</si>
  <si>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</si>
  <si>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</si>
  <si>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</si>
  <si>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</si>
  <si>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</si>
  <si>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</si>
  <si>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</si>
  <si>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</si>
  <si>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</si>
  <si>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</si>
  <si>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</si>
  <si>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</si>
  <si>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</si>
  <si>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</si>
  <si>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</si>
  <si>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</si>
  <si>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</si>
  <si>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</si>
  <si>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</si>
  <si>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</si>
  <si>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</si>
  <si>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</si>
  <si>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</si>
  <si>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</si>
  <si>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</si>
  <si>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</si>
  <si>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</si>
  <si>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</si>
  <si>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</si>
  <si>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</si>
  <si>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</si>
  <si>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</si>
  <si>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</si>
  <si>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</si>
  <si>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</si>
  <si>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</si>
  <si>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</si>
  <si>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</si>
  <si>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</si>
  <si>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</si>
  <si>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</si>
  <si>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</si>
  <si>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</si>
  <si>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</si>
  <si>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</si>
  <si>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</si>
  <si>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</si>
  <si>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</si>
  <si>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</si>
  <si>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</si>
  <si>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</si>
  <si>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</si>
  <si>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</si>
  <si>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</si>
  <si>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</si>
  <si>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</si>
  <si>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</si>
  <si>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</si>
  <si>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</si>
  <si>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</si>
  <si>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</si>
  <si>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</si>
  <si>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</si>
  <si>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</si>
  <si>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</si>
  <si>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</si>
  <si>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</si>
  <si>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</si>
  <si>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</si>
  <si>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</si>
  <si>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</si>
  <si>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</si>
  <si>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</si>
  <si>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</si>
  <si>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</si>
  <si>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</si>
  <si>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</si>
  <si>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</si>
  <si>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</si>
  <si>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</si>
  <si>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</si>
  <si>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</si>
  <si>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</si>
  <si>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</si>
  <si>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</si>
  <si>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</si>
  <si>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</si>
  <si>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</si>
  <si>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</si>
  <si>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</si>
  <si>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</si>
  <si>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</si>
  <si>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</si>
  <si>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</si>
  <si>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</si>
  <si>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</si>
  <si>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</si>
  <si>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</si>
  <si>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</si>
  <si>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</si>
  <si>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</si>
  <si>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</si>
  <si>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</si>
  <si>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</si>
  <si>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</si>
  <si>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</si>
  <si>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</si>
  <si>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</si>
  <si>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</si>
  <si>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</si>
  <si>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</si>
  <si>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</si>
  <si>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</si>
  <si>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</si>
  <si>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</si>
  <si>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</si>
  <si>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</si>
  <si>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</si>
  <si>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</si>
  <si>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</si>
  <si>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</si>
  <si>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</si>
  <si>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</si>
  <si>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</si>
  <si>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</si>
  <si>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</si>
  <si>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</si>
  <si>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</si>
  <si>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</si>
  <si>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</si>
  <si>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</si>
  <si>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</si>
  <si>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</si>
  <si>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</si>
  <si>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</si>
  <si>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</si>
  <si>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</si>
  <si>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</si>
  <si>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</si>
  <si>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</si>
  <si>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</si>
  <si>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</si>
  <si>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</si>
  <si>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</si>
  <si>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</si>
  <si>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</si>
  <si>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</si>
  <si>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</si>
  <si>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</si>
  <si>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</si>
  <si>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</si>
  <si>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</si>
  <si>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</si>
  <si>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</si>
  <si>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</si>
  <si>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</si>
  <si>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</si>
  <si>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</si>
  <si>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</si>
  <si>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</si>
  <si>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</si>
  <si>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</si>
  <si>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</si>
  <si>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</si>
  <si>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</si>
  <si>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</si>
  <si>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</si>
  <si>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</si>
  <si>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</si>
  <si>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</si>
  <si>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</si>
  <si>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</si>
  <si>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</si>
  <si>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</si>
  <si>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</si>
  <si>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</si>
  <si>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</si>
  <si>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</si>
  <si>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</si>
  <si>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</si>
  <si>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</si>
  <si>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</si>
  <si>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</si>
  <si>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</si>
  <si>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</si>
  <si>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</si>
  <si>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</si>
  <si>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</si>
  <si>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</si>
  <si>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</si>
  <si>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</si>
  <si>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</si>
  <si>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</si>
  <si>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</si>
  <si>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</si>
  <si>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</si>
  <si>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</si>
  <si>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</si>
  <si>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</si>
  <si>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</si>
  <si>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</si>
  <si>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</si>
  <si>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</si>
  <si>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</si>
  <si>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</si>
  <si>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</si>
  <si>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</si>
  <si>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</si>
  <si>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</si>
  <si>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</si>
  <si>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</si>
  <si>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</si>
  <si>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</si>
  <si>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</si>
  <si>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</si>
  <si>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</si>
  <si>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</si>
  <si>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</si>
  <si>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</si>
  <si>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</si>
  <si>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</si>
  <si>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</si>
  <si>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</si>
  <si>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</si>
  <si>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</si>
  <si>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</si>
  <si>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</si>
  <si>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</si>
  <si>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</si>
  <si>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</si>
  <si>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</si>
  <si>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</si>
  <si>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</si>
  <si>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</si>
  <si>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</si>
  <si>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</si>
  <si>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</si>
  <si>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</si>
  <si>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</si>
  <si>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</si>
  <si>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</si>
  <si>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</si>
  <si>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</si>
  <si>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</si>
  <si>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</si>
  <si>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</si>
  <si>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</si>
  <si>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</si>
  <si>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</si>
  <si>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</si>
  <si>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</si>
  <si>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</si>
  <si>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</si>
  <si>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</si>
  <si>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</si>
  <si>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</si>
  <si>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</si>
  <si>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</si>
  <si>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</si>
  <si>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</si>
  <si>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</si>
  <si>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</si>
  <si>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</si>
  <si>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</si>
  <si>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</si>
  <si>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</si>
  <si>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</si>
  <si>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</si>
  <si>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</si>
  <si>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</si>
  <si>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</si>
  <si>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</si>
  <si>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</si>
  <si>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</si>
  <si>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</si>
  <si>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</si>
  <si>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</si>
  <si>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</si>
  <si>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</si>
  <si>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</si>
  <si>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</si>
  <si>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</si>
  <si>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</si>
  <si>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</si>
  <si>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</si>
  <si>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</si>
  <si>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</si>
  <si>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</si>
  <si>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</si>
  <si>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</si>
  <si>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</si>
  <si>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</si>
  <si>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</si>
  <si>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</si>
  <si>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</si>
  <si>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</si>
  <si>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</si>
  <si>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</si>
  <si>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</si>
  <si>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</si>
  <si>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</si>
  <si>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</si>
  <si>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</si>
  <si>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</si>
  <si>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</si>
  <si>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</si>
  <si>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</si>
  <si>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</si>
  <si>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</si>
  <si>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</si>
  <si>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</si>
  <si>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</si>
  <si>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</si>
  <si>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</si>
  <si>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</si>
  <si>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</si>
  <si>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</si>
  <si>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</si>
  <si>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</si>
  <si>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</si>
  <si>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</si>
  <si>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</si>
  <si>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</si>
  <si>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</si>
  <si>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</si>
  <si>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</si>
  <si>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</si>
  <si>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</si>
  <si>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</si>
  <si>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</si>
  <si>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</si>
  <si>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</si>
  <si>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</si>
  <si>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</si>
  <si>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</si>
  <si>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</si>
  <si>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</si>
  <si>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</si>
  <si>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</si>
  <si>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</si>
  <si>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</si>
  <si>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</si>
  <si>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</si>
  <si>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</si>
  <si>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</si>
  <si>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</si>
  <si>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</si>
  <si>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</si>
  <si>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</si>
  <si>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</si>
  <si>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</si>
  <si>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</si>
  <si>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</si>
  <si>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</si>
  <si>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</si>
  <si>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</si>
  <si>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</si>
  <si>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</si>
  <si>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</si>
  <si>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</si>
  <si>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</si>
  <si>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</si>
  <si>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</si>
  <si>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</si>
  <si>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</si>
  <si>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</si>
  <si>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</si>
  <si>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</si>
  <si>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</si>
  <si>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</si>
  <si>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</si>
  <si>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</si>
  <si>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</si>
  <si>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</si>
  <si>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</si>
  <si>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</si>
  <si>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</si>
  <si>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</si>
  <si>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</si>
  <si>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</si>
  <si>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</si>
  <si>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</si>
  <si>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</si>
  <si>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</si>
  <si>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</si>
  <si>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</si>
  <si>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</si>
  <si>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</si>
  <si>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</si>
  <si>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</si>
  <si>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</si>
  <si>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</si>
  <si>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</si>
  <si>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</si>
  <si>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</si>
  <si>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</si>
  <si>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</si>
  <si>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</si>
  <si>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</si>
  <si>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</si>
  <si>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</si>
  <si>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</si>
  <si>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</si>
  <si>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</si>
  <si>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</si>
  <si>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</si>
  <si>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</si>
  <si>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</si>
  <si>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</si>
  <si>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</si>
  <si>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</si>
  <si>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</si>
  <si>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</si>
  <si>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</si>
  <si>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</si>
  <si>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</si>
  <si>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</si>
  <si>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</si>
  <si>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</si>
  <si>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</si>
  <si>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</si>
  <si>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</si>
  <si>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</si>
  <si>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</si>
  <si>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</si>
  <si>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</si>
  <si>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</si>
  <si>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</si>
  <si>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</si>
  <si>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</si>
  <si>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</si>
  <si>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</si>
  <si>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</si>
  <si>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</si>
  <si>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</si>
  <si>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</si>
  <si>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</si>
  <si>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</si>
  <si>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</si>
  <si>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</si>
  <si>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</si>
  <si>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</si>
  <si>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</si>
  <si>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</si>
  <si>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</si>
  <si>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</si>
  <si>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</si>
  <si>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</si>
  <si>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</si>
  <si>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</si>
  <si>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</si>
  <si>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</si>
  <si>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</si>
  <si>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</si>
  <si>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</si>
  <si>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</si>
  <si>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</si>
  <si>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</si>
  <si>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</si>
  <si>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</si>
  <si>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</si>
  <si>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</si>
  <si>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</si>
  <si>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</si>
  <si>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</si>
  <si>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</si>
  <si>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</si>
  <si>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</si>
  <si>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</si>
  <si>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</si>
  <si>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</si>
  <si>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</si>
  <si>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</si>
  <si>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</si>
  <si>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</si>
  <si>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</si>
  <si>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</si>
  <si>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</si>
  <si>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</si>
  <si>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</si>
  <si>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</si>
  <si>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</si>
  <si>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</si>
  <si>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</si>
  <si>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</si>
  <si>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</si>
  <si>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</si>
  <si>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</si>
  <si>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</si>
  <si>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</si>
  <si>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</si>
  <si>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</si>
  <si>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</si>
  <si>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</si>
  <si>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</si>
  <si>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</si>
  <si>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</si>
  <si>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</si>
  <si>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</si>
  <si>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</si>
  <si>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</si>
  <si>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</si>
  <si>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</si>
  <si>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</si>
  <si>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</si>
  <si>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</si>
  <si>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</si>
  <si>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</si>
  <si>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</si>
  <si>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</si>
  <si>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</si>
  <si>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</si>
  <si>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</si>
  <si>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</si>
  <si>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</si>
  <si>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</si>
  <si>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</si>
  <si>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</si>
  <si>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</si>
  <si>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</si>
  <si>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</si>
  <si>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</si>
  <si>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</si>
  <si>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</si>
  <si>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</si>
  <si>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</si>
  <si>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</si>
  <si>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</si>
  <si>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</si>
  <si>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</si>
  <si>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</si>
  <si>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</si>
  <si>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</si>
  <si>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</si>
  <si>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</si>
  <si>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</si>
  <si>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</si>
  <si>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</si>
  <si>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</si>
  <si>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</si>
  <si>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</si>
  <si>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</si>
  <si>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</si>
  <si>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</si>
  <si>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</si>
  <si>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</si>
  <si>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</si>
  <si>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</si>
  <si>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</si>
  <si>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</si>
  <si>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</si>
  <si>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</si>
  <si>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</si>
  <si>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</si>
  <si>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</si>
  <si>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</si>
  <si>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</si>
  <si>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</si>
  <si>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</si>
  <si>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</si>
  <si>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</si>
  <si>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</si>
  <si>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</si>
  <si>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</si>
  <si>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</si>
  <si>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</si>
  <si>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</si>
  <si>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</si>
  <si>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</si>
  <si>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</si>
  <si>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</si>
  <si>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</si>
  <si>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</si>
  <si>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</si>
  <si>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</si>
  <si>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</si>
  <si>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</si>
  <si>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</si>
  <si>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</si>
  <si>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</si>
  <si>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</si>
  <si>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</si>
  <si>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</si>
  <si>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</si>
  <si>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</si>
  <si>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</si>
  <si>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</si>
  <si>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</si>
  <si>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</si>
  <si>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</si>
  <si>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</si>
  <si>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</si>
  <si>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</si>
  <si>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</si>
  <si>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</si>
  <si>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</si>
  <si>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</si>
  <si>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</si>
  <si>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</si>
  <si>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</si>
  <si>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</si>
  <si>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</si>
  <si>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</si>
  <si>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</si>
  <si>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</si>
  <si>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</si>
  <si>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</si>
  <si>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</si>
  <si>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</si>
  <si>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</si>
  <si>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</si>
  <si>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</si>
  <si>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</si>
  <si>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</si>
  <si>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</si>
  <si>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</si>
  <si>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</si>
  <si>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</si>
  <si>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</si>
  <si>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</si>
  <si>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</si>
  <si>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</si>
  <si>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</si>
  <si>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</si>
  <si>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</si>
  <si>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</si>
  <si>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</si>
  <si>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</si>
  <si>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</si>
  <si>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</si>
  <si>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</si>
  <si>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</si>
  <si>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</si>
  <si>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</si>
  <si>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</si>
  <si>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</si>
  <si>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</si>
  <si>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</si>
  <si>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</si>
  <si>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</si>
  <si>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</si>
  <si>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</si>
  <si>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</si>
  <si>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</si>
  <si>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</si>
  <si>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</si>
  <si>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</si>
  <si>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</si>
  <si>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</si>
  <si>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</si>
  <si>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</si>
  <si>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</si>
  <si>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</si>
  <si>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</si>
  <si>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</si>
  <si>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</si>
  <si>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</si>
  <si>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</si>
  <si>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</si>
  <si>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</si>
  <si>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</si>
  <si>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</si>
  <si>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</si>
  <si>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</si>
  <si>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</si>
  <si>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</si>
  <si>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</si>
  <si>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</si>
  <si>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</si>
  <si>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</si>
  <si>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</si>
  <si>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</si>
  <si>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</si>
  <si>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</si>
  <si>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</si>
  <si>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</si>
  <si>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</si>
  <si>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</si>
  <si>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</si>
  <si>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</si>
  <si>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</si>
  <si>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</si>
  <si>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</si>
  <si>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</si>
  <si>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</si>
  <si>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</si>
  <si>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</si>
  <si>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</si>
  <si>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</si>
  <si>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</si>
  <si>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</si>
  <si>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</si>
  <si>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</si>
  <si>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</si>
  <si>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</si>
  <si>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</si>
  <si>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</si>
  <si>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</si>
  <si>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</si>
  <si>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</si>
  <si>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</si>
  <si>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</si>
  <si>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</si>
  <si>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</si>
  <si>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</si>
  <si>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</si>
  <si>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</si>
  <si>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</si>
  <si>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</si>
  <si>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</si>
  <si>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</si>
  <si>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</si>
  <si>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</si>
  <si>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</si>
  <si>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</si>
  <si>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</si>
  <si>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</si>
  <si>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</si>
  <si>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</si>
  <si>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</si>
  <si>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</si>
  <si>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</si>
  <si>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</si>
  <si>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</si>
  <si>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</si>
  <si>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</si>
  <si>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</si>
  <si>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</si>
  <si>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</si>
  <si>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</si>
  <si>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</si>
  <si>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</si>
  <si>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</si>
  <si>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</si>
  <si>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</si>
  <si>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</si>
  <si>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</si>
  <si>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</si>
  <si>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</si>
  <si>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</si>
  <si>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</si>
  <si>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</si>
  <si>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</si>
  <si>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</si>
  <si>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</si>
  <si>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</si>
  <si>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</si>
  <si>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</si>
  <si>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</si>
  <si>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</si>
  <si>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</si>
  <si>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</si>
  <si>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</si>
  <si>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</si>
  <si>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</si>
  <si>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</si>
  <si>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</si>
  <si>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</si>
  <si>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</si>
  <si>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</si>
  <si>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</si>
  <si>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</si>
  <si>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</si>
  <si>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</si>
  <si>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</si>
  <si>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</si>
  <si>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</si>
  <si>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</si>
  <si>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</si>
  <si>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</si>
  <si>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</si>
  <si>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</si>
  <si>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</si>
  <si>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</si>
  <si>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</si>
  <si>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</si>
  <si>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</si>
  <si>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</si>
  <si>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</si>
  <si>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</si>
  <si>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</si>
  <si>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</si>
  <si>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</si>
  <si>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</si>
  <si>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</si>
  <si>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</si>
  <si>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</si>
  <si>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</si>
  <si>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</si>
  <si>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</si>
  <si>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</si>
  <si>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</si>
  <si>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</si>
  <si>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</si>
  <si>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</si>
  <si>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</si>
  <si>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</si>
  <si>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</si>
  <si>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</si>
  <si>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</si>
  <si>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</si>
  <si>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</si>
  <si>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</si>
  <si>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</si>
  <si>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</si>
  <si>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</si>
  <si>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</si>
  <si>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</si>
  <si>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</si>
  <si>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</si>
  <si>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</si>
  <si>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</si>
  <si>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</si>
  <si>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</si>
  <si>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</si>
  <si>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</si>
  <si>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</si>
  <si>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</si>
  <si>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</si>
  <si>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</si>
  <si>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</si>
  <si>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</si>
  <si>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</si>
  <si>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</si>
  <si>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</si>
  <si>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</si>
  <si>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</si>
  <si>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</si>
  <si>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</si>
  <si>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</si>
  <si>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</si>
  <si>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</si>
  <si>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</si>
  <si>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</si>
  <si>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</si>
  <si>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</si>
  <si>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</si>
  <si>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</si>
  <si>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</si>
  <si>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</si>
  <si>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</si>
  <si>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</si>
  <si>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</si>
  <si>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</si>
  <si>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</si>
  <si>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</si>
  <si>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</si>
  <si>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</si>
  <si>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</si>
  <si>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</si>
  <si>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</si>
  <si>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</si>
  <si>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</si>
  <si>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</si>
  <si>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</si>
  <si>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</si>
  <si>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</si>
  <si>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</si>
  <si>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</si>
  <si>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</si>
  <si>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</si>
  <si>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</si>
  <si>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</si>
  <si>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</si>
  <si>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</si>
  <si>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</si>
  <si>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</si>
  <si>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</si>
  <si>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</si>
  <si>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</si>
  <si>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</si>
  <si>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</si>
  <si>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</si>
  <si>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</si>
  <si>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</si>
  <si>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</si>
  <si>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</si>
  <si>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</si>
  <si>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</si>
  <si>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</si>
  <si>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</si>
  <si>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</si>
  <si>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</si>
  <si>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</si>
  <si>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</si>
  <si>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</si>
  <si>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</si>
  <si>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</si>
  <si>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</si>
  <si>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</si>
  <si>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</si>
  <si>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</si>
  <si>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</si>
  <si>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</si>
  <si>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</si>
  <si>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</si>
  <si>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</si>
  <si>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</si>
  <si>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</si>
  <si>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</si>
  <si>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</si>
  <si>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</si>
  <si>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</si>
  <si>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</si>
  <si>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</si>
  <si>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</si>
  <si>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</si>
  <si>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</si>
  <si>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</si>
  <si>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</si>
  <si>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</si>
  <si>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</si>
  <si>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</si>
  <si>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</si>
  <si>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</si>
  <si>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</si>
  <si>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</si>
  <si>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</si>
  <si>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</si>
  <si>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</si>
  <si>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</si>
  <si>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</si>
  <si>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</si>
  <si>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</si>
  <si>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</si>
  <si>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</si>
  <si>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</si>
  <si>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</si>
  <si>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</si>
  <si>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</si>
  <si>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</si>
  <si>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</si>
  <si>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</si>
  <si>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</si>
  <si>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</si>
  <si>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</si>
  <si>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</si>
  <si>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</si>
  <si>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</si>
  <si>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</si>
  <si>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</si>
  <si>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</si>
  <si>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</si>
  <si>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</si>
  <si>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</si>
  <si>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</si>
  <si>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</si>
  <si>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</si>
  <si>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</si>
  <si>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</si>
  <si>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</si>
  <si>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</si>
  <si>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</si>
  <si>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</si>
  <si>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</si>
  <si>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</si>
  <si>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</si>
  <si>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</si>
  <si>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</si>
  <si>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</si>
  <si>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</si>
  <si>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</si>
  <si>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</si>
  <si>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</si>
  <si>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</si>
  <si>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</si>
  <si>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</si>
  <si>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</si>
  <si>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</si>
  <si>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</si>
  <si>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</si>
  <si>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</si>
  <si>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</si>
  <si>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</si>
  <si>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</si>
  <si>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</si>
  <si>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</si>
  <si>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</si>
  <si>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</si>
  <si>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</si>
  <si>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8"/>
  </si>
  <si>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</si>
  <si>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</si>
  <si>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</si>
  <si>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</si>
  <si>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</si>
  <si>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</si>
  <si>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</si>
  <si>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</si>
  <si>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</si>
  <si>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</si>
  <si>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</si>
  <si>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</si>
  <si>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5"/>
  </si>
  <si>
    <t>変更後
交付金見込額
（事業所別）
B</t>
    <rPh sb="0" eb="3">
      <t>ヘンコウゴ</t>
    </rPh>
    <rPh sb="4" eb="6">
      <t>コウフ</t>
    </rPh>
    <rPh sb="6" eb="7">
      <t>キン</t>
    </rPh>
    <rPh sb="7" eb="10">
      <t>ミコミガク</t>
    </rPh>
    <rPh sb="12" eb="15">
      <t>ジギョウショ</t>
    </rPh>
    <rPh sb="15" eb="16">
      <t>ベツ</t>
    </rPh>
    <phoneticPr fontId="75"/>
  </si>
  <si>
    <t>追加交付額
（事業所別）
C=B－A</t>
    <rPh sb="0" eb="2">
      <t>ツイカ</t>
    </rPh>
    <rPh sb="2" eb="4">
      <t>コウフ</t>
    </rPh>
    <rPh sb="4" eb="5">
      <t>ガク</t>
    </rPh>
    <rPh sb="7" eb="10">
      <t>ジギョウショ</t>
    </rPh>
    <rPh sb="10" eb="11">
      <t>ベツ</t>
    </rPh>
    <phoneticPr fontId="75"/>
  </si>
  <si>
    <t>追加交付額
（法人単位）</t>
    <rPh sb="0" eb="5">
      <t>ツイカコウフガク</t>
    </rPh>
    <rPh sb="7" eb="9">
      <t>ホウジン</t>
    </rPh>
    <rPh sb="9" eb="11">
      <t>タンイ</t>
    </rPh>
    <phoneticPr fontId="75"/>
  </si>
  <si>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</si>
  <si>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5"/>
  </si>
  <si>
    <t>7月支給交付金額</t>
    <rPh sb="1" eb="2">
      <t>ガツ</t>
    </rPh>
    <rPh sb="2" eb="4">
      <t>シキュウ</t>
    </rPh>
    <rPh sb="4" eb="7">
      <t>コウフキン</t>
    </rPh>
    <rPh sb="7" eb="8">
      <t>ガク</t>
    </rPh>
    <phoneticPr fontId="75"/>
  </si>
  <si>
    <t>8月支給交付金額</t>
    <rPh sb="1" eb="2">
      <t>ガツ</t>
    </rPh>
    <rPh sb="2" eb="4">
      <t>シキュウ</t>
    </rPh>
    <rPh sb="4" eb="7">
      <t>コウフキン</t>
    </rPh>
    <rPh sb="7" eb="8">
      <t>ガク</t>
    </rPh>
    <phoneticPr fontId="75"/>
  </si>
  <si>
    <t>9月支給交付金額（月遅れ①）</t>
    <rPh sb="1" eb="2">
      <t>ガツ</t>
    </rPh>
    <rPh sb="2" eb="4">
      <t>シキュウ</t>
    </rPh>
    <rPh sb="4" eb="7">
      <t>コウフキン</t>
    </rPh>
    <rPh sb="7" eb="8">
      <t>ガク</t>
    </rPh>
    <phoneticPr fontId="75"/>
  </si>
  <si>
    <t>10月支給交付金額（月遅れ②）</t>
    <rPh sb="2" eb="3">
      <t>ガツ</t>
    </rPh>
    <rPh sb="3" eb="5">
      <t>シキュウ</t>
    </rPh>
    <rPh sb="5" eb="8">
      <t>コウフキン</t>
    </rPh>
    <rPh sb="8" eb="9">
      <t>ガク</t>
    </rPh>
    <phoneticPr fontId="75"/>
  </si>
  <si>
    <t>交付金
支給額合計</t>
    <rPh sb="0" eb="3">
      <t>コウフキン</t>
    </rPh>
    <rPh sb="4" eb="6">
      <t>シキュウ</t>
    </rPh>
    <rPh sb="6" eb="7">
      <t>ガク</t>
    </rPh>
    <rPh sb="7" eb="9">
      <t>ゴウケイ</t>
    </rPh>
    <phoneticPr fontId="75"/>
  </si>
  <si>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5"/>
  </si>
  <si>
    <t>支給交付金額　各月累計</t>
    <rPh sb="0" eb="2">
      <t>シキュウ</t>
    </rPh>
    <rPh sb="2" eb="6">
      <t>コウフキンガク</t>
    </rPh>
    <rPh sb="7" eb="9">
      <t>カクツキ</t>
    </rPh>
    <rPh sb="9" eb="11">
      <t>ルイケイ</t>
    </rPh>
    <phoneticPr fontId="75"/>
  </si>
  <si>
    <t>返還額
(事業所毎)</t>
    <rPh sb="0" eb="3">
      <t>ヘンカンガク</t>
    </rPh>
    <rPh sb="5" eb="8">
      <t>ジギョウショ</t>
    </rPh>
    <rPh sb="8" eb="9">
      <t>ゴト</t>
    </rPh>
    <phoneticPr fontId="75"/>
  </si>
  <si>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5"/>
  </si>
  <si>
    <t>返還額合計
(事業所毎)</t>
    <rPh sb="0" eb="3">
      <t>ヘンカンガク</t>
    </rPh>
    <rPh sb="3" eb="5">
      <t>ゴウケイ</t>
    </rPh>
    <rPh sb="7" eb="10">
      <t>ジギョウショ</t>
    </rPh>
    <rPh sb="10" eb="11">
      <t>ゴト</t>
    </rPh>
    <phoneticPr fontId="75"/>
  </si>
  <si>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5"/>
  </si>
  <si>
    <t>確定額
(事業所別)</t>
    <rPh sb="5" eb="8">
      <t>ジギョウショ</t>
    </rPh>
    <rPh sb="8" eb="9">
      <t>ベツ</t>
    </rPh>
    <phoneticPr fontId="75"/>
  </si>
  <si>
    <t>確定額</t>
  </si>
  <si>
    <t>交付決定額
合計</t>
    <rPh sb="0" eb="5">
      <t>コウフケッテイガク</t>
    </rPh>
    <rPh sb="6" eb="8">
      <t>ゴウケイ</t>
    </rPh>
    <phoneticPr fontId="75"/>
  </si>
  <si>
    <t>交付決定額
(事業所毎)</t>
    <rPh sb="0" eb="5">
      <t>コウフケッテイガク</t>
    </rPh>
    <rPh sb="7" eb="10">
      <t>ジギョウショ</t>
    </rPh>
    <rPh sb="10" eb="11">
      <t>ゴト</t>
    </rPh>
    <phoneticPr fontId="75"/>
  </si>
  <si>
    <t>確定額ー交付決定額
（※返還額を除く。）
(事業所毎)</t>
    <rPh sb="0" eb="2">
      <t>カクテイ</t>
    </rPh>
    <rPh sb="2" eb="3">
      <t>ガク</t>
    </rPh>
    <rPh sb="12" eb="15">
      <t>ヘンカンガク</t>
    </rPh>
    <rPh sb="16" eb="17">
      <t>ノゾ</t>
    </rPh>
    <rPh sb="22" eb="25">
      <t>ジギョウショ</t>
    </rPh>
    <rPh sb="25" eb="26">
      <t>ゴト</t>
    </rPh>
    <phoneticPr fontId="75"/>
  </si>
  <si>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5"/>
  </si>
  <si>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5"/>
  </si>
  <si>
    <t>指令年月日
（当初）</t>
    <rPh sb="0" eb="2">
      <t>シレイ</t>
    </rPh>
    <rPh sb="2" eb="5">
      <t>ネンガッピ</t>
    </rPh>
    <phoneticPr fontId="75"/>
  </si>
  <si>
    <t>指令番号
（当初）</t>
    <rPh sb="0" eb="2">
      <t>シレイ</t>
    </rPh>
    <rPh sb="2" eb="4">
      <t>バンゴウ</t>
    </rPh>
    <phoneticPr fontId="75"/>
  </si>
  <si>
    <t>指令年月日
（追加①）</t>
    <rPh sb="0" eb="2">
      <t>シレイ</t>
    </rPh>
    <rPh sb="2" eb="5">
      <t>ネンガッピ</t>
    </rPh>
    <rPh sb="7" eb="9">
      <t>ツイカ</t>
    </rPh>
    <phoneticPr fontId="75"/>
  </si>
  <si>
    <t>指令番号
（追加①）</t>
    <rPh sb="0" eb="2">
      <t>シレイ</t>
    </rPh>
    <rPh sb="2" eb="4">
      <t>バンゴウ</t>
    </rPh>
    <phoneticPr fontId="75"/>
  </si>
  <si>
    <t>実績申請年月日</t>
    <rPh sb="0" eb="2">
      <t>ジッセキ</t>
    </rPh>
    <rPh sb="2" eb="4">
      <t>シンセイ</t>
    </rPh>
    <rPh sb="4" eb="7">
      <t>ネンガッピ</t>
    </rPh>
    <phoneticPr fontId="75"/>
  </si>
  <si>
    <t>(追加交付後の額)</t>
    <phoneticPr fontId="75"/>
  </si>
  <si>
    <t>2月</t>
    <rPh sb="1" eb="2">
      <t>ガツ</t>
    </rPh>
    <phoneticPr fontId="75"/>
  </si>
  <si>
    <t>3月</t>
  </si>
  <si>
    <t>4月</t>
  </si>
  <si>
    <t>小計(事業所別)
(6/30支払分)</t>
    <rPh sb="0" eb="2">
      <t>ショウケイ</t>
    </rPh>
    <rPh sb="3" eb="6">
      <t>ジギョウショ</t>
    </rPh>
    <rPh sb="6" eb="7">
      <t>ベツ</t>
    </rPh>
    <rPh sb="14" eb="16">
      <t>シハラ</t>
    </rPh>
    <rPh sb="16" eb="17">
      <t>ブン</t>
    </rPh>
    <phoneticPr fontId="75"/>
  </si>
  <si>
    <t>5月</t>
  </si>
  <si>
    <t>小計(事業所別)
(7/31支払分)</t>
    <rPh sb="0" eb="2">
      <t>ショウケイ</t>
    </rPh>
    <rPh sb="3" eb="6">
      <t>ジギョウショ</t>
    </rPh>
    <rPh sb="6" eb="7">
      <t>ベツ</t>
    </rPh>
    <rPh sb="14" eb="16">
      <t>シハラ</t>
    </rPh>
    <rPh sb="16" eb="17">
      <t>ブン</t>
    </rPh>
    <phoneticPr fontId="75"/>
  </si>
  <si>
    <t>5月</t>
    <phoneticPr fontId="75"/>
  </si>
  <si>
    <t>6月</t>
    <phoneticPr fontId="75"/>
  </si>
  <si>
    <t>小計(事業所別)
(8/29支払分)</t>
    <rPh sb="0" eb="2">
      <t>ショウケイ</t>
    </rPh>
    <rPh sb="3" eb="6">
      <t>ジギョウショ</t>
    </rPh>
    <rPh sb="6" eb="7">
      <t>ベツ</t>
    </rPh>
    <rPh sb="14" eb="16">
      <t>シハラ</t>
    </rPh>
    <rPh sb="16" eb="17">
      <t>ブン</t>
    </rPh>
    <phoneticPr fontId="75"/>
  </si>
  <si>
    <t>6月</t>
  </si>
  <si>
    <t>小計(事業所別)
(9/30支払分)</t>
    <rPh sb="0" eb="2">
      <t>ショウケイ</t>
    </rPh>
    <rPh sb="3" eb="6">
      <t>ジギョウショ</t>
    </rPh>
    <rPh sb="6" eb="7">
      <t>ベツ</t>
    </rPh>
    <rPh sb="14" eb="16">
      <t>シハラ</t>
    </rPh>
    <rPh sb="16" eb="17">
      <t>ブン</t>
    </rPh>
    <phoneticPr fontId="75"/>
  </si>
  <si>
    <t>小計(事業所別)
(10/31支払分)</t>
    <rPh sb="0" eb="2">
      <t>ショウケイ</t>
    </rPh>
    <rPh sb="3" eb="6">
      <t>ジギョウショ</t>
    </rPh>
    <rPh sb="6" eb="7">
      <t>ベツ</t>
    </rPh>
    <rPh sb="15" eb="17">
      <t>シハラ</t>
    </rPh>
    <rPh sb="17" eb="18">
      <t>ブン</t>
    </rPh>
    <phoneticPr fontId="75"/>
  </si>
  <si>
    <t>(事業所別)</t>
    <phoneticPr fontId="75"/>
  </si>
  <si>
    <t>A</t>
    <phoneticPr fontId="75"/>
  </si>
  <si>
    <t>支払期：6月</t>
    <rPh sb="0" eb="2">
      <t>シハラ</t>
    </rPh>
    <rPh sb="2" eb="3">
      <t>キ</t>
    </rPh>
    <rPh sb="5" eb="6">
      <t>ガツ</t>
    </rPh>
    <phoneticPr fontId="75"/>
  </si>
  <si>
    <t>支払期：7月</t>
    <rPh sb="0" eb="2">
      <t>シハラ</t>
    </rPh>
    <rPh sb="2" eb="3">
      <t>キ</t>
    </rPh>
    <rPh sb="5" eb="6">
      <t>ガツ</t>
    </rPh>
    <phoneticPr fontId="75"/>
  </si>
  <si>
    <t>支払期：8月</t>
    <rPh sb="0" eb="2">
      <t>シハラ</t>
    </rPh>
    <rPh sb="2" eb="3">
      <t>キ</t>
    </rPh>
    <rPh sb="5" eb="6">
      <t>ガツ</t>
    </rPh>
    <phoneticPr fontId="75"/>
  </si>
  <si>
    <t>支払期：9月</t>
    <rPh sb="0" eb="2">
      <t>シハラ</t>
    </rPh>
    <rPh sb="2" eb="3">
      <t>キ</t>
    </rPh>
    <rPh sb="5" eb="6">
      <t>ガツ</t>
    </rPh>
    <phoneticPr fontId="75"/>
  </si>
  <si>
    <t>支払期：10月</t>
    <rPh sb="0" eb="2">
      <t>シハラ</t>
    </rPh>
    <rPh sb="2" eb="3">
      <t>キ</t>
    </rPh>
    <rPh sb="6" eb="7">
      <t>ガツ</t>
    </rPh>
    <phoneticPr fontId="75"/>
  </si>
  <si>
    <t>※戻入調書における負担行為減の額</t>
    <rPh sb="1" eb="3">
      <t>レイニュウ</t>
    </rPh>
    <rPh sb="3" eb="5">
      <t>チョウショ</t>
    </rPh>
    <rPh sb="9" eb="13">
      <t>フタンコウイ</t>
    </rPh>
    <rPh sb="13" eb="14">
      <t>ゲン</t>
    </rPh>
    <rPh sb="15" eb="16">
      <t>ガク</t>
    </rPh>
    <phoneticPr fontId="75"/>
  </si>
  <si>
    <t>A-B</t>
    <phoneticPr fontId="75"/>
  </si>
  <si>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5"/>
  </si>
  <si>
    <t>※戻入調書での減を含む</t>
    <rPh sb="1" eb="3">
      <t>レイニュウ</t>
    </rPh>
    <rPh sb="3" eb="5">
      <t>チョウショ</t>
    </rPh>
    <rPh sb="7" eb="8">
      <t>ゲン</t>
    </rPh>
    <rPh sb="9" eb="10">
      <t>フク</t>
    </rPh>
    <phoneticPr fontId="75"/>
  </si>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</sst>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1" fillId="24" borderId="0" xfId="99" applyFont="1" applyFill="1">
      <alignment vertical="center"/>
    </xf>
    <xf numFmtId="0" fontId="82" fillId="24" borderId="0" xfId="99" applyFont="1" applyFill="1">
      <alignment vertical="center"/>
    </xf>
    <xf numFmtId="0" fontId="83" fillId="0" borderId="0" xfId="99" applyFont="1">
      <alignment vertical="center"/>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10" xfId="99" applyFont="1" applyFill="1" applyBorder="1" applyAlignment="1">
      <alignment horizontal="center" vertical="center"/>
    </xf>
    <xf numFmtId="0" fontId="87" fillId="24" borderId="10" xfId="99" applyFont="1" applyFill="1" applyBorder="1" applyAlignment="1">
      <alignment horizontal="center" vertical="center" shrinkToFit="1"/>
    </xf>
    <xf numFmtId="0" fontId="87" fillId="24" borderId="10" xfId="99" applyFont="1" applyFill="1" applyBorder="1" applyAlignment="1">
      <alignment horizontal="center" vertical="center" wrapText="1" shrinkToFit="1"/>
    </xf>
    <xf numFmtId="0" fontId="87" fillId="24" borderId="10" xfId="99" applyFont="1" applyFill="1" applyBorder="1" applyAlignment="1">
      <alignment horizontal="center" vertical="center" textRotation="255"/>
    </xf>
    <xf numFmtId="0" fontId="87" fillId="24" borderId="10" xfId="99" applyFont="1" applyFill="1" applyBorder="1" applyAlignment="1">
      <alignment horizontal="center" vertical="center" wrapText="1"/>
    </xf>
    <xf numFmtId="0" fontId="87" fillId="24" borderId="10" xfId="99" applyFont="1" applyFill="1" applyBorder="1" applyAlignment="1">
      <alignment vertical="center" wrapText="1"/>
    </xf>
    <xf numFmtId="0" fontId="88" fillId="24" borderId="0" xfId="99" applyFont="1" applyFill="1" applyAlignment="1">
      <alignment horizontal="left" vertical="center" wrapText="1"/>
    </xf>
    <xf numFmtId="0" fontId="88" fillId="24" borderId="0" xfId="99" applyFont="1" applyFill="1">
      <alignment vertical="center"/>
    </xf>
    <xf numFmtId="0" fontId="89" fillId="24" borderId="0" xfId="99" applyFont="1" applyFill="1">
      <alignment vertical="center"/>
    </xf>
    <xf numFmtId="0" fontId="85" fillId="0" borderId="0" xfId="99" applyFont="1">
      <alignment vertical="center"/>
    </xf>
    <xf numFmtId="0" fontId="87" fillId="24" borderId="0" xfId="0" applyFont="1" applyFill="1">
      <alignment vertical="center"/>
    </xf>
    <xf numFmtId="0" fontId="90" fillId="0" borderId="0" xfId="99" applyFont="1">
      <alignment vertical="center"/>
    </xf>
    <xf numFmtId="0" fontId="90" fillId="24" borderId="10" xfId="0" applyFont="1" applyFill="1" applyBorder="1" applyAlignment="1">
      <alignment horizontal="center" vertical="center"/>
    </xf>
    <xf numFmtId="0" fontId="90" fillId="24" borderId="0" xfId="0" applyFont="1" applyFill="1" applyAlignment="1">
      <alignment horizontal="center" vertical="center"/>
    </xf>
    <xf numFmtId="0" fontId="90" fillId="24" borderId="0" xfId="0" applyFont="1" applyFill="1">
      <alignment vertical="center"/>
    </xf>
    <xf numFmtId="0" fontId="90" fillId="24" borderId="0" xfId="0" applyFont="1" applyFill="1" applyAlignment="1">
      <alignment vertical="center" wrapText="1"/>
    </xf>
    <xf numFmtId="0" fontId="90" fillId="24" borderId="0" xfId="0" applyFont="1" applyFill="1" applyAlignment="1">
      <alignment horizontal="left" vertical="center"/>
    </xf>
    <xf numFmtId="0" fontId="90" fillId="24" borderId="14" xfId="0" applyFont="1" applyFill="1" applyBorder="1" applyAlignment="1">
      <alignment horizontal="center" vertical="center"/>
    </xf>
    <xf numFmtId="0" fontId="90" fillId="24" borderId="27" xfId="0" applyFont="1" applyFill="1" applyBorder="1" applyAlignment="1">
      <alignment vertical="center" wrapText="1"/>
    </xf>
    <xf numFmtId="0" fontId="90" fillId="24" borderId="27" xfId="0" applyFont="1" applyFill="1" applyBorder="1" applyAlignment="1">
      <alignment horizontal="center" vertical="center"/>
    </xf>
    <xf numFmtId="0" fontId="90" fillId="24" borderId="16" xfId="0" applyFont="1" applyFill="1" applyBorder="1" applyAlignment="1">
      <alignment horizontal="center" vertical="center"/>
    </xf>
    <xf numFmtId="0" fontId="90" fillId="24" borderId="27" xfId="0" applyFont="1" applyFill="1" applyBorder="1">
      <alignment vertical="center"/>
    </xf>
    <xf numFmtId="0" fontId="91" fillId="0" borderId="0" xfId="99" applyFont="1">
      <alignment vertical="center"/>
    </xf>
    <xf numFmtId="0" fontId="92" fillId="24" borderId="0" xfId="0" applyFont="1" applyFill="1">
      <alignment vertical="center"/>
    </xf>
    <xf numFmtId="0" fontId="91" fillId="24" borderId="0" xfId="99" applyFont="1" applyFill="1">
      <alignment vertical="center"/>
    </xf>
    <xf numFmtId="0" fontId="90" fillId="24" borderId="0" xfId="99" applyFont="1" applyFill="1">
      <alignment vertical="center"/>
    </xf>
    <xf numFmtId="0" fontId="91"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1" fillId="32" borderId="59" xfId="0" applyFont="1" applyFill="1" applyBorder="1" applyAlignment="1">
      <alignment horizontal="center" vertical="center" wrapText="1"/>
    </xf>
    <xf numFmtId="0" fontId="121" fillId="32" borderId="75" xfId="0" applyFont="1" applyFill="1" applyBorder="1" applyAlignment="1">
      <alignment horizontal="center" vertical="center"/>
    </xf>
    <xf numFmtId="0" fontId="123" fillId="33" borderId="0" xfId="0" applyFont="1" applyFill="1" applyAlignment="1">
      <alignment horizontal="left" vertical="center"/>
    </xf>
    <xf numFmtId="0" fontId="124" fillId="33" borderId="0" xfId="0" applyFont="1" applyFill="1">
      <alignment vertical="center"/>
    </xf>
    <xf numFmtId="0" fontId="127" fillId="33" borderId="0" xfId="0" applyFont="1" applyFill="1">
      <alignment vertical="center"/>
    </xf>
    <xf numFmtId="0" fontId="34" fillId="24" borderId="23" xfId="0" applyFont="1" applyFill="1" applyBorder="1" applyAlignment="1">
      <alignment horizontal="center" vertical="center" wrapText="1"/>
    </xf>
    <xf numFmtId="0" fontId="93" fillId="0" borderId="0" xfId="100" applyFont="1" applyAlignment="1">
      <alignment vertical="center"/>
    </xf>
    <xf numFmtId="0" fontId="7" fillId="0" borderId="0" xfId="100" applyAlignment="1">
      <alignment vertical="center"/>
    </xf>
    <xf numFmtId="0" fontId="93" fillId="0" borderId="0" xfId="100" quotePrefix="1" applyFont="1" applyAlignment="1">
      <alignment horizontal="right" vertical="center"/>
    </xf>
    <xf numFmtId="0" fontId="93" fillId="0" borderId="0" xfId="100" applyFont="1" applyAlignment="1">
      <alignment horizontal="center" vertical="center"/>
    </xf>
    <xf numFmtId="0" fontId="0" fillId="0" borderId="0" xfId="100" applyFont="1" applyAlignment="1">
      <alignment vertical="center"/>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5"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1"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100" fillId="0" borderId="87" xfId="103" applyNumberFormat="1" applyFont="1" applyBorder="1" applyAlignment="1">
      <alignment horizontal="center" vertical="center" wrapText="1" shrinkToFit="1"/>
    </xf>
    <xf numFmtId="182" fontId="103"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4" fillId="0" borderId="13" xfId="103" applyNumberFormat="1" applyFont="1" applyBorder="1" applyAlignment="1">
      <alignment vertical="center" wrapText="1" shrinkToFit="1"/>
    </xf>
    <xf numFmtId="182" fontId="105" fillId="0" borderId="13" xfId="103" applyNumberFormat="1" applyFont="1" applyBorder="1" applyAlignment="1">
      <alignment vertical="center" wrapText="1" shrinkToFit="1"/>
    </xf>
    <xf numFmtId="182" fontId="102"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1"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1"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1" fillId="0" borderId="10" xfId="103" applyNumberFormat="1" applyFont="1" applyBorder="1" applyAlignment="1">
      <alignment horizontal="center" vertical="center" wrapText="1" shrinkToFit="1"/>
    </xf>
    <xf numFmtId="177" fontId="102"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7" fillId="0" borderId="42" xfId="103" applyNumberFormat="1" applyFont="1" applyBorder="1" applyAlignment="1">
      <alignment horizontal="left" vertical="center" wrapText="1" shrinkToFit="1"/>
    </xf>
    <xf numFmtId="177" fontId="108"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9" fillId="0" borderId="13" xfId="103" applyNumberFormat="1" applyFont="1" applyBorder="1" applyAlignment="1">
      <alignment vertical="center" wrapText="1" shrinkToFit="1"/>
    </xf>
    <xf numFmtId="182" fontId="110"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100"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100"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2" fillId="0" borderId="10" xfId="103" applyFont="1" applyBorder="1" applyAlignment="1">
      <alignment horizontal="center" vertical="center" shrinkToFit="1"/>
    </xf>
    <xf numFmtId="0" fontId="113" fillId="27" borderId="10" xfId="103" applyFont="1" applyFill="1" applyBorder="1" applyAlignment="1">
      <alignment horizontal="center" vertical="center" shrinkToFit="1"/>
    </xf>
    <xf numFmtId="177" fontId="108" fillId="0" borderId="12" xfId="103" quotePrefix="1" applyNumberFormat="1" applyFont="1" applyBorder="1" applyAlignment="1">
      <alignment horizontal="right" vertical="center" shrinkToFit="1"/>
    </xf>
    <xf numFmtId="177" fontId="108" fillId="0" borderId="95" xfId="103" quotePrefix="1" applyNumberFormat="1" applyFont="1" applyBorder="1" applyAlignment="1">
      <alignment horizontal="right" vertical="center" shrinkToFit="1"/>
    </xf>
    <xf numFmtId="177" fontId="108" fillId="0" borderId="11" xfId="103" quotePrefix="1" applyNumberFormat="1" applyFont="1" applyBorder="1" applyAlignment="1">
      <alignment horizontal="right" vertical="center" shrinkToFit="1"/>
    </xf>
    <xf numFmtId="177" fontId="112" fillId="0" borderId="10" xfId="103" quotePrefix="1" applyNumberFormat="1" applyFont="1" applyBorder="1" applyAlignment="1">
      <alignment horizontal="right" vertical="center" shrinkToFit="1"/>
    </xf>
    <xf numFmtId="0" fontId="100"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20" fillId="32" borderId="27" xfId="0" applyFont="1" applyFill="1" applyBorder="1" applyAlignment="1">
      <alignment horizontal="center" vertical="center"/>
    </xf>
    <xf numFmtId="0" fontId="120" fillId="32" borderId="15" xfId="0" applyFont="1" applyFill="1" applyBorder="1" applyAlignment="1">
      <alignment horizontal="center" vertical="center" wrapText="1"/>
    </xf>
    <xf numFmtId="0" fontId="120" fillId="32" borderId="67" xfId="0" applyFont="1" applyFill="1" applyBorder="1" applyAlignment="1">
      <alignment horizontal="center" vertical="center"/>
    </xf>
    <xf numFmtId="0" fontId="120" fillId="32" borderId="66" xfId="0" applyFont="1" applyFill="1" applyBorder="1" applyAlignment="1">
      <alignment horizontal="center" vertical="center" wrapText="1"/>
    </xf>
    <xf numFmtId="0" fontId="116" fillId="32" borderId="0" xfId="0" applyFont="1" applyFill="1" applyAlignment="1">
      <alignment horizontal="left" vertical="center" wrapText="1"/>
    </xf>
    <xf numFmtId="0" fontId="117"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3" fillId="0" borderId="0" xfId="100" applyFont="1" applyAlignment="1" applyProtection="1">
      <alignment vertical="center"/>
      <protection locked="0"/>
    </xf>
    <xf numFmtId="0" fontId="93" fillId="0" borderId="0" xfId="100" applyFont="1" applyAlignment="1">
      <alignment horizontal="left" vertical="center" indent="1"/>
    </xf>
    <xf numFmtId="0" fontId="93"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1" fillId="27" borderId="10" xfId="103" applyNumberFormat="1" applyFont="1" applyFill="1" applyBorder="1" applyAlignment="1">
      <alignment vertical="center" shrinkToFit="1"/>
    </xf>
    <xf numFmtId="176" fontId="108"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protection locked="0"/>
    </xf>
    <xf numFmtId="49" fontId="37" fillId="25" borderId="42" xfId="0" applyNumberFormat="1" applyFont="1" applyFill="1" applyBorder="1" applyAlignment="1" applyProtection="1">
      <alignment horizontal="center" vertical="center"/>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5" fillId="33" borderId="0" xfId="0" applyFont="1" applyFill="1" applyAlignment="1">
      <alignment horizontal="center" vertical="center" wrapText="1"/>
    </xf>
    <xf numFmtId="0" fontId="126" fillId="33" borderId="0" xfId="0" applyFont="1" applyFill="1" applyAlignment="1">
      <alignment horizontal="left" vertical="center" wrapText="1"/>
    </xf>
    <xf numFmtId="0" fontId="125"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8"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8" fillId="32" borderId="85" xfId="0" applyFont="1" applyFill="1" applyBorder="1" applyAlignment="1">
      <alignment horizontal="center" vertical="center"/>
    </xf>
    <xf numFmtId="0" fontId="118"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5" fillId="33" borderId="0" xfId="34" applyFont="1" applyFill="1" applyBorder="1" applyAlignment="1">
      <alignment horizontal="right" vertical="center" wrapText="1"/>
    </xf>
    <xf numFmtId="38" fontId="125"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5" fillId="32" borderId="0" xfId="0" applyFont="1" applyFill="1" applyAlignment="1">
      <alignment horizontal="left" vertical="center" wrapText="1"/>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8" fillId="32" borderId="17" xfId="0" applyFont="1" applyFill="1" applyBorder="1" applyAlignment="1">
      <alignment horizontal="center" vertical="center"/>
    </xf>
    <xf numFmtId="0" fontId="118"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5" fillId="32" borderId="16" xfId="0" quotePrefix="1" applyFont="1" applyFill="1" applyBorder="1" applyAlignment="1">
      <alignment horizontal="left" vertical="center"/>
    </xf>
    <xf numFmtId="0" fontId="115" fillId="32" borderId="17" xfId="0" quotePrefix="1" applyFont="1" applyFill="1" applyBorder="1" applyAlignment="1">
      <alignment horizontal="left" vertical="center"/>
    </xf>
    <xf numFmtId="0" fontId="115" fillId="32" borderId="27" xfId="0" quotePrefix="1" applyFont="1" applyFill="1" applyBorder="1" applyAlignment="1">
      <alignment horizontal="left" vertical="center"/>
    </xf>
    <xf numFmtId="0" fontId="115"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3" fillId="33"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2" fillId="32" borderId="25" xfId="0" applyFont="1" applyFill="1" applyBorder="1" applyAlignment="1">
      <alignment horizontal="left" vertical="center" wrapText="1"/>
    </xf>
    <xf numFmtId="0" fontId="122" fillId="32" borderId="26" xfId="0" applyFont="1" applyFill="1" applyBorder="1" applyAlignment="1">
      <alignment horizontal="left" vertical="center" wrapText="1"/>
    </xf>
    <xf numFmtId="0" fontId="119" fillId="32" borderId="76" xfId="0" applyFont="1" applyFill="1" applyBorder="1" applyAlignment="1">
      <alignment horizontal="left" vertical="center" wrapText="1"/>
    </xf>
    <xf numFmtId="0" fontId="119" fillId="32" borderId="0" xfId="0" applyFont="1" applyFill="1" applyAlignment="1">
      <alignment horizontal="left" vertical="center" wrapText="1"/>
    </xf>
    <xf numFmtId="0" fontId="119"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9" fillId="32" borderId="31"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3" fillId="0" borderId="10" xfId="100" applyFont="1" applyBorder="1" applyAlignment="1">
      <alignment horizontal="center" vertical="center" textRotation="255" shrinkToFit="1"/>
    </xf>
    <xf numFmtId="0" fontId="93" fillId="0" borderId="10" xfId="100" applyFont="1" applyBorder="1" applyAlignment="1">
      <alignment horizontal="center" vertical="center"/>
    </xf>
    <xf numFmtId="0" fontId="93" fillId="31" borderId="10" xfId="100" applyFont="1" applyFill="1" applyBorder="1" applyAlignment="1" applyProtection="1">
      <alignment horizontal="center" vertical="center" shrinkToFit="1"/>
      <protection locked="0"/>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3" fillId="31" borderId="0" xfId="100" applyFont="1" applyFill="1" applyAlignment="1" applyProtection="1">
      <alignment horizontal="left" vertical="center" wrapText="1"/>
      <protection locked="0"/>
    </xf>
    <xf numFmtId="0" fontId="93" fillId="31" borderId="0" xfId="100" applyFont="1" applyFill="1" applyAlignment="1" applyProtection="1">
      <alignment horizontal="left" vertical="top" wrapText="1"/>
      <protection locked="0"/>
    </xf>
    <xf numFmtId="0" fontId="93" fillId="0" borderId="0" xfId="100" applyFont="1" applyAlignment="1">
      <alignment horizontal="distributed" vertical="center"/>
    </xf>
    <xf numFmtId="0" fontId="93" fillId="0" borderId="0" xfId="100" applyFont="1" applyAlignment="1">
      <alignment horizontal="left" vertical="center" shrinkToFit="1"/>
    </xf>
    <xf numFmtId="0" fontId="0" fillId="0" borderId="0" xfId="0" applyAlignment="1">
      <alignment horizontal="distributed" vertical="center"/>
    </xf>
    <xf numFmtId="0" fontId="94"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97" fillId="0" borderId="13" xfId="103" applyFont="1" applyBorder="1" applyAlignment="1">
      <alignment horizontal="center" vertical="center" wrapText="1" shrinkToFit="1"/>
    </xf>
    <xf numFmtId="0" fontId="97"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8"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8" fillId="0" borderId="16" xfId="103" applyNumberFormat="1" applyFont="1" applyBorder="1" applyAlignment="1">
      <alignment horizontal="center" vertical="center" wrapText="1" shrinkToFit="1"/>
    </xf>
    <xf numFmtId="177" fontId="98"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1" fillId="24" borderId="0" xfId="0" applyFont="1" applyFill="1" applyAlignment="1">
      <alignment horizontal="left" vertical="center" wrapText="1"/>
    </xf>
    <xf numFmtId="0" fontId="90" fillId="24" borderId="10" xfId="0" applyFont="1" applyFill="1" applyBorder="1" applyAlignment="1">
      <alignment horizontal="center" vertical="center"/>
    </xf>
    <xf numFmtId="0" fontId="90" fillId="24" borderId="12" xfId="0" applyFont="1" applyFill="1" applyBorder="1" applyAlignment="1">
      <alignment horizontal="left" vertical="center"/>
    </xf>
    <xf numFmtId="0" fontId="90" fillId="24" borderId="29" xfId="0" applyFont="1" applyFill="1" applyBorder="1" applyAlignment="1">
      <alignment horizontal="left" vertical="center"/>
    </xf>
    <xf numFmtId="0" fontId="90" fillId="24" borderId="11" xfId="0" applyFont="1" applyFill="1" applyBorder="1" applyAlignment="1">
      <alignment horizontal="left" vertical="center"/>
    </xf>
    <xf numFmtId="0" fontId="90" fillId="24" borderId="14" xfId="0" applyFont="1" applyFill="1" applyBorder="1" applyAlignment="1">
      <alignment horizontal="center" vertical="center" wrapText="1"/>
    </xf>
    <xf numFmtId="0" fontId="90" fillId="24" borderId="16" xfId="0" applyFont="1" applyFill="1" applyBorder="1" applyAlignment="1">
      <alignment horizontal="center" vertical="center" wrapText="1"/>
    </xf>
    <xf numFmtId="0" fontId="90" fillId="24" borderId="12" xfId="0" applyFont="1" applyFill="1" applyBorder="1" applyAlignment="1">
      <alignment horizontal="left" vertical="center" wrapText="1"/>
    </xf>
    <xf numFmtId="0" fontId="90" fillId="24" borderId="29" xfId="0" applyFont="1" applyFill="1" applyBorder="1" applyAlignment="1">
      <alignment horizontal="left" vertical="center" wrapText="1"/>
    </xf>
    <xf numFmtId="0" fontId="90" fillId="24" borderId="11" xfId="0" applyFont="1" applyFill="1" applyBorder="1" applyAlignment="1">
      <alignment horizontal="left" vertical="center" wrapText="1"/>
    </xf>
    <xf numFmtId="0" fontId="88" fillId="24" borderId="85" xfId="99" applyFont="1" applyFill="1" applyBorder="1" applyAlignment="1">
      <alignment horizontal="left" vertical="center" wrapText="1"/>
    </xf>
    <xf numFmtId="0" fontId="88" fillId="24" borderId="12" xfId="99" applyFont="1" applyFill="1" applyBorder="1" applyAlignment="1">
      <alignment horizontal="left" vertical="center" wrapText="1"/>
    </xf>
    <xf numFmtId="0" fontId="88" fillId="24" borderId="29"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0" fillId="24" borderId="10" xfId="0" applyFont="1" applyFill="1" applyBorder="1" applyAlignment="1">
      <alignment horizontal="left" vertical="center"/>
    </xf>
    <xf numFmtId="0" fontId="90" fillId="24" borderId="27" xfId="0" applyFont="1" applyFill="1" applyBorder="1" applyAlignment="1">
      <alignment horizontal="center" vertical="center" wrapText="1"/>
    </xf>
    <xf numFmtId="0" fontId="87" fillId="24" borderId="12"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7" fillId="24" borderId="12" xfId="99" applyFont="1" applyFill="1" applyBorder="1" applyAlignment="1">
      <alignment horizontal="center" vertical="center" shrinkToFit="1"/>
    </xf>
    <xf numFmtId="0" fontId="87"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33</xdr:row>
      <xdr:rowOff>251010</xdr:rowOff>
    </xdr:from>
    <xdr:to>
      <xdr:col>37</xdr:col>
      <xdr:colOff>161925</xdr:colOff>
      <xdr:row>41</xdr:row>
      <xdr:rowOff>152400</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543365" y="8310281"/>
          <a:ext cx="5397313" cy="381896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L24" sqref="L24:AD2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8" customHeight="1">
      <c r="A1" s="490" t="s">
        <v>2224</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179"/>
      <c r="AM1" s="180" t="s">
        <v>0</v>
      </c>
    </row>
    <row r="2" spans="1:39" s="178" customFormat="1" ht="28.95" customHeight="1">
      <c r="A2" s="489" t="s">
        <v>1</v>
      </c>
      <c r="B2" s="489"/>
      <c r="C2" s="489"/>
      <c r="D2" s="489"/>
      <c r="E2" s="489"/>
      <c r="F2" s="489"/>
      <c r="G2" s="489"/>
      <c r="H2" s="489"/>
      <c r="I2" s="489"/>
      <c r="J2" s="489"/>
      <c r="K2" s="489"/>
      <c r="L2" s="489"/>
      <c r="M2" s="489"/>
      <c r="N2" s="489"/>
      <c r="O2" s="489"/>
      <c r="P2" s="489"/>
      <c r="Q2" s="489"/>
      <c r="R2" s="489"/>
      <c r="S2" s="489"/>
      <c r="T2" s="489"/>
      <c r="U2" s="489"/>
      <c r="V2" s="489"/>
      <c r="W2" s="489"/>
      <c r="X2" s="489"/>
      <c r="Y2" s="489"/>
      <c r="Z2" s="489"/>
      <c r="AA2" s="489"/>
      <c r="AB2" s="489"/>
      <c r="AC2" s="489"/>
      <c r="AD2" s="489"/>
      <c r="AE2" s="489"/>
      <c r="AF2" s="181"/>
    </row>
    <row r="3" spans="1:39" s="183" customFormat="1" ht="99" hidden="1"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182"/>
    </row>
    <row r="4" spans="1:39" s="178" customFormat="1" ht="18" customHeight="1">
      <c r="A4" s="536" t="s">
        <v>2217</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489"/>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3" t="s">
        <v>3</v>
      </c>
      <c r="B14" s="523"/>
      <c r="C14" s="523"/>
      <c r="D14" s="523"/>
      <c r="E14" s="523"/>
      <c r="F14" s="523"/>
      <c r="G14" s="523"/>
      <c r="H14" s="523"/>
      <c r="I14" s="523"/>
      <c r="J14" s="523"/>
      <c r="K14" s="523"/>
      <c r="L14" s="523"/>
      <c r="M14" s="523"/>
      <c r="N14" s="523"/>
      <c r="O14" s="523"/>
      <c r="P14" s="523"/>
      <c r="Q14" s="523"/>
      <c r="R14" s="523"/>
      <c r="S14" s="523"/>
      <c r="T14" s="523"/>
      <c r="U14" s="523"/>
      <c r="V14" s="525" t="s">
        <v>2216</v>
      </c>
      <c r="W14" s="526"/>
      <c r="X14" s="526"/>
      <c r="Y14" s="526"/>
      <c r="Z14" s="527"/>
      <c r="AF14"/>
      <c r="AG14" s="187"/>
      <c r="AH14" s="188"/>
    </row>
    <row r="15" spans="1:39" ht="38.4" customHeight="1">
      <c r="A15" s="528" t="s">
        <v>4</v>
      </c>
      <c r="B15" s="529"/>
      <c r="C15" s="529"/>
      <c r="D15" s="529"/>
      <c r="E15" s="529"/>
      <c r="F15" s="529"/>
      <c r="G15" s="529"/>
      <c r="H15" s="529"/>
      <c r="I15" s="529"/>
      <c r="J15" s="529"/>
      <c r="K15" s="529"/>
      <c r="L15" s="529"/>
      <c r="M15" s="529"/>
      <c r="N15" s="529"/>
      <c r="O15" s="529"/>
      <c r="P15" s="529"/>
      <c r="Q15" s="529"/>
      <c r="R15" s="529"/>
      <c r="S15" s="529"/>
      <c r="T15" s="529"/>
      <c r="U15" s="530"/>
      <c r="V15" s="524" t="s">
        <v>5</v>
      </c>
      <c r="W15" s="491"/>
      <c r="X15" s="491"/>
      <c r="Y15" s="491"/>
      <c r="Z15" s="491"/>
      <c r="AA15" s="491" t="s">
        <v>6</v>
      </c>
      <c r="AB15" s="491"/>
      <c r="AC15" s="491"/>
      <c r="AD15" s="491"/>
      <c r="AE15" s="491"/>
      <c r="AF15" s="189"/>
      <c r="AG15" s="187"/>
      <c r="AH15" s="188"/>
    </row>
    <row r="16" spans="1:39" ht="22.95" customHeight="1">
      <c r="A16" s="531"/>
      <c r="B16" s="532"/>
      <c r="C16" s="532"/>
      <c r="D16" s="532"/>
      <c r="E16" s="532"/>
      <c r="F16" s="532"/>
      <c r="G16" s="532"/>
      <c r="H16" s="532"/>
      <c r="I16" s="532"/>
      <c r="J16" s="532"/>
      <c r="K16" s="532"/>
      <c r="L16" s="532"/>
      <c r="M16" s="532"/>
      <c r="N16" s="532"/>
      <c r="O16" s="532"/>
      <c r="P16" s="532"/>
      <c r="Q16" s="532"/>
      <c r="R16" s="532"/>
      <c r="S16" s="532"/>
      <c r="T16" s="532"/>
      <c r="U16" s="533"/>
      <c r="V16" s="491"/>
      <c r="W16" s="491"/>
      <c r="X16" s="491"/>
      <c r="Y16" s="491"/>
      <c r="Z16" s="491"/>
      <c r="AA16" s="491" t="s">
        <v>221</v>
      </c>
      <c r="AB16" s="491"/>
      <c r="AC16" s="491"/>
      <c r="AD16" s="491"/>
      <c r="AE16" s="491"/>
      <c r="AF16" s="190"/>
      <c r="AG16" s="49"/>
    </row>
    <row r="17" spans="1:39" ht="12" hidden="1" customHeight="1">
      <c r="A17" s="534" t="s">
        <v>7</v>
      </c>
      <c r="B17" s="534"/>
      <c r="C17" s="534"/>
      <c r="D17" s="534"/>
      <c r="E17" s="534"/>
      <c r="F17" s="534"/>
      <c r="G17" s="534"/>
      <c r="H17" s="534"/>
      <c r="I17" s="534"/>
      <c r="J17" s="534"/>
      <c r="K17" s="534"/>
      <c r="L17" s="534"/>
      <c r="M17" s="534"/>
      <c r="N17" s="534"/>
      <c r="O17" s="534"/>
      <c r="P17" s="534"/>
      <c r="Q17" s="534"/>
      <c r="R17" s="534"/>
      <c r="S17" s="534"/>
      <c r="T17" s="534"/>
      <c r="U17" s="534"/>
      <c r="V17" s="534"/>
      <c r="W17" s="534"/>
      <c r="X17" s="534"/>
      <c r="Y17" s="534"/>
      <c r="Z17" s="534"/>
      <c r="AA17" s="534"/>
      <c r="AB17" s="534"/>
      <c r="AC17" s="534"/>
      <c r="AD17" s="534"/>
      <c r="AE17" s="534"/>
      <c r="AF17" s="191"/>
    </row>
    <row r="18" spans="1:39" ht="57.6" hidden="1" customHeight="1">
      <c r="A18" s="535"/>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535"/>
      <c r="AA18" s="535"/>
      <c r="AB18" s="535"/>
      <c r="AC18" s="535"/>
      <c r="AD18" s="535"/>
      <c r="AE18" s="535"/>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08" t="s">
        <v>9</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2"/>
      <c r="AC20" s="52"/>
      <c r="AD20" s="52"/>
    </row>
    <row r="21" spans="1:39" ht="20.100000000000001" customHeight="1">
      <c r="A21" s="512" t="s">
        <v>10</v>
      </c>
      <c r="B21" s="500" t="s">
        <v>11</v>
      </c>
      <c r="C21" s="500"/>
      <c r="D21" s="500"/>
      <c r="E21" s="500"/>
      <c r="F21" s="500"/>
      <c r="G21" s="500"/>
      <c r="H21" s="500"/>
      <c r="I21" s="500"/>
      <c r="J21" s="500"/>
      <c r="K21" s="500"/>
      <c r="L21" s="516"/>
      <c r="M21" s="517"/>
      <c r="N21" s="517"/>
      <c r="O21" s="517"/>
      <c r="P21" s="517"/>
      <c r="Q21" s="517"/>
      <c r="R21" s="517"/>
      <c r="S21" s="517"/>
      <c r="T21" s="517"/>
      <c r="U21" s="517"/>
      <c r="V21" s="517"/>
      <c r="W21" s="517"/>
      <c r="X21" s="517"/>
      <c r="Y21" s="517"/>
      <c r="Z21" s="517"/>
      <c r="AA21" s="517"/>
      <c r="AB21" s="517"/>
      <c r="AC21" s="517"/>
      <c r="AD21" s="518"/>
      <c r="AF21"/>
    </row>
    <row r="22" spans="1:39" ht="20.100000000000001" customHeight="1">
      <c r="A22" s="513"/>
      <c r="B22" s="500" t="s">
        <v>12</v>
      </c>
      <c r="C22" s="500"/>
      <c r="D22" s="500"/>
      <c r="E22" s="500"/>
      <c r="F22" s="500"/>
      <c r="G22" s="500"/>
      <c r="H22" s="500"/>
      <c r="I22" s="500"/>
      <c r="J22" s="500"/>
      <c r="K22" s="500"/>
      <c r="L22" s="516"/>
      <c r="M22" s="517"/>
      <c r="N22" s="517"/>
      <c r="O22" s="517"/>
      <c r="P22" s="517"/>
      <c r="Q22" s="517"/>
      <c r="R22" s="517"/>
      <c r="S22" s="517"/>
      <c r="T22" s="517"/>
      <c r="U22" s="517"/>
      <c r="V22" s="517"/>
      <c r="W22" s="517"/>
      <c r="X22" s="517"/>
      <c r="Y22" s="517"/>
      <c r="Z22" s="517"/>
      <c r="AA22" s="517"/>
      <c r="AB22" s="517"/>
      <c r="AC22" s="517"/>
      <c r="AD22" s="518"/>
      <c r="AF22"/>
    </row>
    <row r="23" spans="1:39" ht="20.100000000000001" customHeight="1">
      <c r="A23" s="494" t="s">
        <v>13</v>
      </c>
      <c r="B23" s="500" t="s">
        <v>14</v>
      </c>
      <c r="C23" s="500"/>
      <c r="D23" s="500"/>
      <c r="E23" s="500"/>
      <c r="F23" s="500"/>
      <c r="G23" s="500"/>
      <c r="H23" s="500"/>
      <c r="I23" s="500"/>
      <c r="J23" s="500"/>
      <c r="K23" s="500"/>
      <c r="L23" s="537"/>
      <c r="M23" s="538"/>
      <c r="N23" s="538"/>
      <c r="O23" s="539"/>
      <c r="P23" s="313" t="s">
        <v>15</v>
      </c>
      <c r="Q23" s="540"/>
      <c r="R23" s="541"/>
      <c r="S23" s="541"/>
      <c r="T23" s="541"/>
      <c r="U23" s="542"/>
      <c r="V23" s="174"/>
      <c r="W23" s="174"/>
      <c r="X23" s="174"/>
      <c r="Y23" s="174"/>
      <c r="Z23" s="174"/>
      <c r="AA23" s="52"/>
      <c r="AB23" s="52"/>
      <c r="AC23" s="52"/>
      <c r="AD23" s="52"/>
      <c r="AF23"/>
      <c r="AM23" s="192" t="s">
        <v>16</v>
      </c>
    </row>
    <row r="24" spans="1:39" ht="44.25" customHeight="1">
      <c r="A24" s="514"/>
      <c r="B24" s="515" t="s">
        <v>17</v>
      </c>
      <c r="C24" s="515"/>
      <c r="D24" s="515"/>
      <c r="E24" s="515"/>
      <c r="F24" s="515"/>
      <c r="G24" s="515"/>
      <c r="H24" s="515"/>
      <c r="I24" s="515"/>
      <c r="J24" s="515"/>
      <c r="K24" s="515"/>
      <c r="L24" s="516"/>
      <c r="M24" s="517"/>
      <c r="N24" s="517"/>
      <c r="O24" s="517"/>
      <c r="P24" s="517"/>
      <c r="Q24" s="517"/>
      <c r="R24" s="517"/>
      <c r="S24" s="517"/>
      <c r="T24" s="517"/>
      <c r="U24" s="517"/>
      <c r="V24" s="517"/>
      <c r="W24" s="517"/>
      <c r="X24" s="517"/>
      <c r="Y24" s="517"/>
      <c r="Z24" s="517"/>
      <c r="AA24" s="517"/>
      <c r="AB24" s="517"/>
      <c r="AC24" s="517"/>
      <c r="AD24" s="518"/>
      <c r="AF24"/>
      <c r="AM24" s="192" t="str">
        <f>L23&amp;"-"&amp;Q23</f>
        <v>-</v>
      </c>
    </row>
    <row r="25" spans="1:39" ht="38.25" customHeight="1">
      <c r="A25" s="495"/>
      <c r="B25" s="515" t="s">
        <v>18</v>
      </c>
      <c r="C25" s="515"/>
      <c r="D25" s="515"/>
      <c r="E25" s="515"/>
      <c r="F25" s="515"/>
      <c r="G25" s="515"/>
      <c r="H25" s="515"/>
      <c r="I25" s="515"/>
      <c r="J25" s="515"/>
      <c r="K25" s="515"/>
      <c r="L25" s="519"/>
      <c r="M25" s="520"/>
      <c r="N25" s="520"/>
      <c r="O25" s="520"/>
      <c r="P25" s="520"/>
      <c r="Q25" s="520"/>
      <c r="R25" s="520"/>
      <c r="S25" s="520"/>
      <c r="T25" s="520"/>
      <c r="U25" s="520"/>
      <c r="V25" s="520"/>
      <c r="W25" s="520"/>
      <c r="X25" s="520"/>
      <c r="Y25" s="520"/>
      <c r="Z25" s="520"/>
      <c r="AA25" s="520"/>
      <c r="AB25" s="520"/>
      <c r="AC25" s="520"/>
      <c r="AD25" s="521"/>
      <c r="AF25"/>
    </row>
    <row r="26" spans="1:39" ht="30" customHeight="1">
      <c r="A26" s="498" t="s">
        <v>19</v>
      </c>
      <c r="B26" s="497" t="s">
        <v>20</v>
      </c>
      <c r="C26" s="500"/>
      <c r="D26" s="500"/>
      <c r="E26" s="500"/>
      <c r="F26" s="500"/>
      <c r="G26" s="500"/>
      <c r="H26" s="500"/>
      <c r="I26" s="500"/>
      <c r="J26" s="500"/>
      <c r="K26" s="500"/>
      <c r="L26" s="501"/>
      <c r="M26" s="502"/>
      <c r="N26" s="502"/>
      <c r="O26" s="502"/>
      <c r="P26" s="502"/>
      <c r="Q26" s="502"/>
      <c r="R26" s="502"/>
      <c r="S26" s="502"/>
      <c r="T26" s="502"/>
      <c r="U26" s="502"/>
      <c r="V26" s="502"/>
      <c r="W26" s="502"/>
      <c r="X26" s="502"/>
      <c r="Y26" s="502"/>
      <c r="Z26" s="502"/>
      <c r="AA26" s="502"/>
      <c r="AB26" s="502"/>
      <c r="AC26" s="502"/>
      <c r="AD26" s="503"/>
      <c r="AF26"/>
    </row>
    <row r="27" spans="1:39" ht="19.5" customHeight="1">
      <c r="A27" s="499"/>
      <c r="B27" s="496" t="s">
        <v>21</v>
      </c>
      <c r="C27" s="496"/>
      <c r="D27" s="496"/>
      <c r="E27" s="496"/>
      <c r="F27" s="496"/>
      <c r="G27" s="496"/>
      <c r="H27" s="496"/>
      <c r="I27" s="496"/>
      <c r="J27" s="496"/>
      <c r="K27" s="497"/>
      <c r="L27" s="501"/>
      <c r="M27" s="502"/>
      <c r="N27" s="502"/>
      <c r="O27" s="502"/>
      <c r="P27" s="502"/>
      <c r="Q27" s="502"/>
      <c r="R27" s="502"/>
      <c r="S27" s="502"/>
      <c r="T27" s="502"/>
      <c r="U27" s="502"/>
      <c r="V27" s="502"/>
      <c r="W27" s="502"/>
      <c r="X27" s="502"/>
      <c r="Y27" s="502"/>
      <c r="Z27" s="502"/>
      <c r="AA27" s="502"/>
      <c r="AB27" s="502"/>
      <c r="AC27" s="502"/>
      <c r="AD27" s="503"/>
      <c r="AF27"/>
    </row>
    <row r="28" spans="1:39" ht="20.100000000000001" customHeight="1">
      <c r="A28" s="509" t="s">
        <v>22</v>
      </c>
      <c r="B28" s="510"/>
      <c r="C28" s="510"/>
      <c r="D28" s="510"/>
      <c r="E28" s="510"/>
      <c r="F28" s="510"/>
      <c r="G28" s="510"/>
      <c r="H28" s="510"/>
      <c r="I28" s="510"/>
      <c r="J28" s="510"/>
      <c r="K28" s="511"/>
      <c r="L28" s="546"/>
      <c r="M28" s="547"/>
      <c r="N28" s="547"/>
      <c r="O28" s="547"/>
      <c r="P28" s="547"/>
      <c r="Q28" s="547"/>
      <c r="R28" s="547"/>
      <c r="S28" s="547"/>
      <c r="T28" s="547"/>
      <c r="U28" s="547"/>
      <c r="V28" s="548"/>
      <c r="W28" s="175"/>
      <c r="X28" s="175"/>
      <c r="Y28" s="175"/>
      <c r="Z28" s="175"/>
      <c r="AA28" s="176"/>
      <c r="AB28" s="176"/>
      <c r="AC28" s="176"/>
      <c r="AD28" s="176"/>
      <c r="AF28"/>
      <c r="AG28" s="14"/>
    </row>
    <row r="29" spans="1:39" ht="20.100000000000001" customHeight="1">
      <c r="A29" s="492" t="s">
        <v>23</v>
      </c>
      <c r="B29" s="500" t="s">
        <v>11</v>
      </c>
      <c r="C29" s="500"/>
      <c r="D29" s="500"/>
      <c r="E29" s="500"/>
      <c r="F29" s="500"/>
      <c r="G29" s="500"/>
      <c r="H29" s="500"/>
      <c r="I29" s="500"/>
      <c r="J29" s="500"/>
      <c r="K29" s="500"/>
      <c r="L29" s="501"/>
      <c r="M29" s="502"/>
      <c r="N29" s="502"/>
      <c r="O29" s="502"/>
      <c r="P29" s="502"/>
      <c r="Q29" s="502"/>
      <c r="R29" s="502"/>
      <c r="S29" s="502"/>
      <c r="T29" s="502"/>
      <c r="U29" s="502"/>
      <c r="V29" s="502"/>
      <c r="W29" s="502"/>
      <c r="X29" s="503"/>
      <c r="Y29" s="175"/>
      <c r="Z29" s="175"/>
      <c r="AA29" s="176"/>
      <c r="AB29" s="176"/>
      <c r="AC29" s="176"/>
      <c r="AD29" s="176"/>
      <c r="AF29"/>
    </row>
    <row r="30" spans="1:39" ht="20.100000000000001" customHeight="1">
      <c r="A30" s="493"/>
      <c r="B30" s="507" t="s">
        <v>21</v>
      </c>
      <c r="C30" s="507"/>
      <c r="D30" s="507"/>
      <c r="E30" s="507"/>
      <c r="F30" s="507"/>
      <c r="G30" s="507"/>
      <c r="H30" s="507"/>
      <c r="I30" s="507"/>
      <c r="J30" s="507"/>
      <c r="K30" s="507"/>
      <c r="L30" s="501"/>
      <c r="M30" s="502"/>
      <c r="N30" s="502"/>
      <c r="O30" s="502"/>
      <c r="P30" s="502"/>
      <c r="Q30" s="502"/>
      <c r="R30" s="502"/>
      <c r="S30" s="502"/>
      <c r="T30" s="502"/>
      <c r="U30" s="502"/>
      <c r="V30" s="502"/>
      <c r="W30" s="502"/>
      <c r="X30" s="503"/>
      <c r="Y30" s="175"/>
      <c r="Z30" s="175"/>
      <c r="AA30" s="176"/>
      <c r="AB30" s="176"/>
      <c r="AC30" s="176"/>
      <c r="AD30" s="176"/>
      <c r="AF30"/>
    </row>
    <row r="31" spans="1:39" ht="20.100000000000001" customHeight="1">
      <c r="A31" s="494" t="s">
        <v>24</v>
      </c>
      <c r="B31" s="500" t="s">
        <v>25</v>
      </c>
      <c r="C31" s="500"/>
      <c r="D31" s="500"/>
      <c r="E31" s="500"/>
      <c r="F31" s="500"/>
      <c r="G31" s="500"/>
      <c r="H31" s="500"/>
      <c r="I31" s="500"/>
      <c r="J31" s="500"/>
      <c r="K31" s="500"/>
      <c r="L31" s="501"/>
      <c r="M31" s="502"/>
      <c r="N31" s="502"/>
      <c r="O31" s="502"/>
      <c r="P31" s="502"/>
      <c r="Q31" s="502"/>
      <c r="R31" s="502"/>
      <c r="S31" s="502"/>
      <c r="T31" s="502"/>
      <c r="U31" s="502"/>
      <c r="V31" s="502"/>
      <c r="W31" s="502"/>
      <c r="X31" s="503"/>
      <c r="Y31" s="175"/>
      <c r="Z31" s="175"/>
      <c r="AA31" s="176"/>
      <c r="AB31" s="176"/>
      <c r="AC31" s="176"/>
      <c r="AD31" s="176"/>
      <c r="AF31"/>
    </row>
    <row r="32" spans="1:39" ht="20.100000000000001" customHeight="1">
      <c r="A32" s="495"/>
      <c r="B32" s="500" t="s">
        <v>26</v>
      </c>
      <c r="C32" s="500"/>
      <c r="D32" s="500"/>
      <c r="E32" s="500"/>
      <c r="F32" s="500"/>
      <c r="G32" s="500"/>
      <c r="H32" s="500"/>
      <c r="I32" s="500"/>
      <c r="J32" s="500"/>
      <c r="K32" s="500"/>
      <c r="L32" s="504"/>
      <c r="M32" s="505"/>
      <c r="N32" s="505"/>
      <c r="O32" s="505"/>
      <c r="P32" s="505"/>
      <c r="Q32" s="505"/>
      <c r="R32" s="505"/>
      <c r="S32" s="505"/>
      <c r="T32" s="505"/>
      <c r="U32" s="505"/>
      <c r="V32" s="505"/>
      <c r="W32" s="505"/>
      <c r="X32" s="506"/>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5" t="s">
        <v>2218</v>
      </c>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c r="AB35" s="585"/>
      <c r="AC35" s="585"/>
      <c r="AD35" s="585"/>
      <c r="AE35" s="585"/>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4" t="s">
        <v>27</v>
      </c>
      <c r="B37" s="575" t="s">
        <v>2002</v>
      </c>
      <c r="C37" s="576"/>
      <c r="D37" s="576"/>
      <c r="E37" s="576"/>
      <c r="F37" s="576"/>
      <c r="G37" s="576"/>
      <c r="H37" s="576"/>
      <c r="I37" s="576"/>
      <c r="J37" s="576"/>
      <c r="K37" s="577"/>
      <c r="L37" s="575" t="s">
        <v>2003</v>
      </c>
      <c r="M37" s="576"/>
      <c r="N37" s="576"/>
      <c r="O37" s="576"/>
      <c r="P37" s="577"/>
      <c r="Q37" s="559" t="s">
        <v>29</v>
      </c>
      <c r="R37" s="560"/>
      <c r="S37" s="560"/>
      <c r="T37" s="560"/>
      <c r="U37" s="560"/>
      <c r="V37" s="561"/>
      <c r="W37" s="557" t="s">
        <v>30</v>
      </c>
      <c r="X37" s="575" t="s">
        <v>31</v>
      </c>
      <c r="Y37" s="577"/>
      <c r="Z37" s="549" t="s">
        <v>32</v>
      </c>
      <c r="AA37" s="562" t="s">
        <v>2004</v>
      </c>
      <c r="AB37" s="562" t="s">
        <v>2005</v>
      </c>
      <c r="AC37" s="562" t="s">
        <v>2097</v>
      </c>
      <c r="AD37" s="557" t="s">
        <v>2006</v>
      </c>
      <c r="AE37" s="197"/>
      <c r="AF37"/>
    </row>
    <row r="38" spans="1:40" ht="34.200000000000003" customHeight="1" thickBot="1">
      <c r="A38" s="495"/>
      <c r="B38" s="578"/>
      <c r="C38" s="579"/>
      <c r="D38" s="579"/>
      <c r="E38" s="579"/>
      <c r="F38" s="579"/>
      <c r="G38" s="579"/>
      <c r="H38" s="579"/>
      <c r="I38" s="579"/>
      <c r="J38" s="579"/>
      <c r="K38" s="580"/>
      <c r="L38" s="578"/>
      <c r="M38" s="579"/>
      <c r="N38" s="579"/>
      <c r="O38" s="579"/>
      <c r="P38" s="580"/>
      <c r="Q38" s="581" t="s">
        <v>33</v>
      </c>
      <c r="R38" s="582"/>
      <c r="S38" s="582"/>
      <c r="T38" s="582"/>
      <c r="U38" s="582"/>
      <c r="V38" s="285" t="s">
        <v>34</v>
      </c>
      <c r="W38" s="558"/>
      <c r="X38" s="578"/>
      <c r="Y38" s="580"/>
      <c r="Z38" s="550"/>
      <c r="AA38" s="563"/>
      <c r="AB38" s="563"/>
      <c r="AC38" s="563"/>
      <c r="AD38" s="558"/>
      <c r="AE38" s="197"/>
      <c r="AF38"/>
    </row>
    <row r="39" spans="1:40" ht="49.95" customHeight="1">
      <c r="A39" s="198">
        <v>1</v>
      </c>
      <c r="B39" s="583"/>
      <c r="C39" s="584"/>
      <c r="D39" s="584"/>
      <c r="E39" s="584"/>
      <c r="F39" s="584"/>
      <c r="G39" s="584"/>
      <c r="H39" s="584"/>
      <c r="I39" s="584"/>
      <c r="J39" s="584"/>
      <c r="K39" s="584"/>
      <c r="L39" s="551"/>
      <c r="M39" s="551"/>
      <c r="N39" s="551"/>
      <c r="O39" s="551"/>
      <c r="P39" s="551"/>
      <c r="Q39" s="545"/>
      <c r="R39" s="545"/>
      <c r="S39" s="545"/>
      <c r="T39" s="545"/>
      <c r="U39" s="545"/>
      <c r="V39" s="287"/>
      <c r="W39" s="287"/>
      <c r="X39" s="555"/>
      <c r="Y39" s="556"/>
      <c r="Z39" s="286" t="str">
        <f>IFERROR(VLOOKUP(X39, 【参考】数式用!$A$2:$B$48, 2, FALSE), "")</f>
        <v/>
      </c>
      <c r="AA39" s="298"/>
      <c r="AB39" s="299"/>
      <c r="AC39" s="300">
        <f>AA39-AB39</f>
        <v>0</v>
      </c>
      <c r="AD39" s="295"/>
      <c r="AE39" s="199"/>
      <c r="AF39" s="200"/>
      <c r="AG39" s="200"/>
      <c r="AH39" s="200"/>
      <c r="AI39" s="200"/>
      <c r="AJ39" s="200"/>
      <c r="AK39" s="200"/>
      <c r="AL39" s="200"/>
      <c r="AM39" s="200"/>
      <c r="AN39" s="200"/>
    </row>
    <row r="40" spans="1:40" ht="49.95" customHeight="1">
      <c r="A40" s="198">
        <f>A39+1</f>
        <v>2</v>
      </c>
      <c r="B40" s="583"/>
      <c r="C40" s="584"/>
      <c r="D40" s="584"/>
      <c r="E40" s="584"/>
      <c r="F40" s="584"/>
      <c r="G40" s="584"/>
      <c r="H40" s="584"/>
      <c r="I40" s="584"/>
      <c r="J40" s="584"/>
      <c r="K40" s="584"/>
      <c r="L40" s="551"/>
      <c r="M40" s="551"/>
      <c r="N40" s="551"/>
      <c r="O40" s="551"/>
      <c r="P40" s="551"/>
      <c r="Q40" s="545"/>
      <c r="R40" s="545"/>
      <c r="S40" s="545"/>
      <c r="T40" s="545"/>
      <c r="U40" s="545"/>
      <c r="V40" s="287"/>
      <c r="W40" s="287"/>
      <c r="X40" s="555"/>
      <c r="Y40" s="556"/>
      <c r="Z40" s="282" t="str">
        <f>IFERROR(VLOOKUP(X40, 【参考】数式用!$A$2:$B$48, 2, FALSE), "")</f>
        <v/>
      </c>
      <c r="AA40" s="301"/>
      <c r="AB40" s="302"/>
      <c r="AC40" s="303">
        <f t="shared" ref="AC40:AC103" si="0">AA40-AB40</f>
        <v>0</v>
      </c>
      <c r="AD40" s="296"/>
      <c r="AE40" s="199"/>
      <c r="AF40"/>
    </row>
    <row r="41" spans="1:40" ht="49.95" customHeight="1">
      <c r="A41" s="198">
        <f t="shared" ref="A41:A77" si="1">A40+1</f>
        <v>3</v>
      </c>
      <c r="B41" s="564"/>
      <c r="C41" s="565"/>
      <c r="D41" s="565"/>
      <c r="E41" s="565"/>
      <c r="F41" s="565"/>
      <c r="G41" s="565"/>
      <c r="H41" s="565"/>
      <c r="I41" s="565"/>
      <c r="J41" s="565"/>
      <c r="K41" s="566"/>
      <c r="L41" s="552"/>
      <c r="M41" s="553"/>
      <c r="N41" s="553"/>
      <c r="O41" s="553"/>
      <c r="P41" s="554"/>
      <c r="Q41" s="545"/>
      <c r="R41" s="545"/>
      <c r="S41" s="545"/>
      <c r="T41" s="545"/>
      <c r="U41" s="545"/>
      <c r="V41" s="287"/>
      <c r="W41" s="97"/>
      <c r="X41" s="555"/>
      <c r="Y41" s="556"/>
      <c r="Z41" s="283" t="str">
        <f>IFERROR(VLOOKUP(X41, 【参考】数式用!$A$2:$B$48, 2, FALSE), "")</f>
        <v/>
      </c>
      <c r="AA41" s="301"/>
      <c r="AB41" s="302"/>
      <c r="AC41" s="304">
        <f t="shared" si="0"/>
        <v>0</v>
      </c>
      <c r="AD41" s="296"/>
      <c r="AE41" s="199"/>
      <c r="AF41"/>
    </row>
    <row r="42" spans="1:40" ht="49.95" customHeight="1">
      <c r="A42" s="198">
        <f t="shared" si="1"/>
        <v>4</v>
      </c>
      <c r="B42" s="564"/>
      <c r="C42" s="565"/>
      <c r="D42" s="565"/>
      <c r="E42" s="565"/>
      <c r="F42" s="565"/>
      <c r="G42" s="565"/>
      <c r="H42" s="565"/>
      <c r="I42" s="565"/>
      <c r="J42" s="565"/>
      <c r="K42" s="566"/>
      <c r="L42" s="552"/>
      <c r="M42" s="553"/>
      <c r="N42" s="553"/>
      <c r="O42" s="553"/>
      <c r="P42" s="554"/>
      <c r="Q42" s="545"/>
      <c r="R42" s="545"/>
      <c r="S42" s="545"/>
      <c r="T42" s="545"/>
      <c r="U42" s="545"/>
      <c r="V42" s="287"/>
      <c r="W42" s="97"/>
      <c r="X42" s="555"/>
      <c r="Y42" s="556"/>
      <c r="Z42" s="282" t="str">
        <f>IFERROR(VLOOKUP(X42, 【参考】数式用!$A$2:$B$48, 2, FALSE), "")</f>
        <v/>
      </c>
      <c r="AA42" s="301"/>
      <c r="AB42" s="302"/>
      <c r="AC42" s="303">
        <f t="shared" si="0"/>
        <v>0</v>
      </c>
      <c r="AD42" s="296"/>
      <c r="AE42" s="199"/>
      <c r="AF42"/>
    </row>
    <row r="43" spans="1:40" ht="49.95" customHeight="1">
      <c r="A43" s="198">
        <f t="shared" si="1"/>
        <v>5</v>
      </c>
      <c r="B43" s="564"/>
      <c r="C43" s="565"/>
      <c r="D43" s="565"/>
      <c r="E43" s="565"/>
      <c r="F43" s="565"/>
      <c r="G43" s="565"/>
      <c r="H43" s="565"/>
      <c r="I43" s="565"/>
      <c r="J43" s="565"/>
      <c r="K43" s="566"/>
      <c r="L43" s="552"/>
      <c r="M43" s="553"/>
      <c r="N43" s="553"/>
      <c r="O43" s="553"/>
      <c r="P43" s="554"/>
      <c r="Q43" s="545"/>
      <c r="R43" s="545"/>
      <c r="S43" s="545"/>
      <c r="T43" s="545"/>
      <c r="U43" s="545"/>
      <c r="V43" s="287"/>
      <c r="W43" s="97"/>
      <c r="X43" s="555"/>
      <c r="Y43" s="556"/>
      <c r="Z43" s="282" t="str">
        <f>IFERROR(VLOOKUP(X43, 【参考】数式用!$A$2:$B$48, 2, FALSE), "")</f>
        <v/>
      </c>
      <c r="AA43" s="301"/>
      <c r="AB43" s="302"/>
      <c r="AC43" s="303">
        <f t="shared" si="0"/>
        <v>0</v>
      </c>
      <c r="AD43" s="296"/>
      <c r="AE43" s="199"/>
      <c r="AF43"/>
    </row>
    <row r="44" spans="1:40" ht="49.95" customHeight="1">
      <c r="A44" s="198">
        <f t="shared" si="1"/>
        <v>6</v>
      </c>
      <c r="B44" s="564"/>
      <c r="C44" s="565"/>
      <c r="D44" s="565"/>
      <c r="E44" s="565"/>
      <c r="F44" s="565"/>
      <c r="G44" s="565"/>
      <c r="H44" s="565"/>
      <c r="I44" s="565"/>
      <c r="J44" s="565"/>
      <c r="K44" s="566"/>
      <c r="L44" s="552"/>
      <c r="M44" s="553"/>
      <c r="N44" s="553"/>
      <c r="O44" s="553"/>
      <c r="P44" s="554"/>
      <c r="Q44" s="545"/>
      <c r="R44" s="545"/>
      <c r="S44" s="545"/>
      <c r="T44" s="545"/>
      <c r="U44" s="545"/>
      <c r="V44" s="287"/>
      <c r="W44" s="97"/>
      <c r="X44" s="555"/>
      <c r="Y44" s="556"/>
      <c r="Z44" s="282" t="str">
        <f>IFERROR(VLOOKUP(X44, 【参考】数式用!$A$2:$B$48, 2, FALSE), "")</f>
        <v/>
      </c>
      <c r="AA44" s="301"/>
      <c r="AB44" s="302"/>
      <c r="AC44" s="303">
        <f t="shared" si="0"/>
        <v>0</v>
      </c>
      <c r="AD44" s="296"/>
      <c r="AE44" s="199"/>
      <c r="AF44"/>
    </row>
    <row r="45" spans="1:40" ht="49.95" customHeight="1">
      <c r="A45" s="198">
        <f t="shared" si="1"/>
        <v>7</v>
      </c>
      <c r="B45" s="564"/>
      <c r="C45" s="565"/>
      <c r="D45" s="565"/>
      <c r="E45" s="565"/>
      <c r="F45" s="565"/>
      <c r="G45" s="565"/>
      <c r="H45" s="565"/>
      <c r="I45" s="565"/>
      <c r="J45" s="565"/>
      <c r="K45" s="566"/>
      <c r="L45" s="552"/>
      <c r="M45" s="553"/>
      <c r="N45" s="553"/>
      <c r="O45" s="553"/>
      <c r="P45" s="554"/>
      <c r="Q45" s="545"/>
      <c r="R45" s="545"/>
      <c r="S45" s="545"/>
      <c r="T45" s="545"/>
      <c r="U45" s="545"/>
      <c r="V45" s="287"/>
      <c r="W45" s="97"/>
      <c r="X45" s="555"/>
      <c r="Y45" s="556"/>
      <c r="Z45" s="282" t="str">
        <f>IFERROR(VLOOKUP(X45, 【参考】数式用!$A$2:$B$48, 2, FALSE), "")</f>
        <v/>
      </c>
      <c r="AA45" s="301"/>
      <c r="AB45" s="302"/>
      <c r="AC45" s="303">
        <f>AA45-AB45</f>
        <v>0</v>
      </c>
      <c r="AD45" s="296"/>
      <c r="AE45" s="199"/>
      <c r="AF45"/>
    </row>
    <row r="46" spans="1:40" ht="49.95" customHeight="1">
      <c r="A46" s="198">
        <f t="shared" si="1"/>
        <v>8</v>
      </c>
      <c r="B46" s="564"/>
      <c r="C46" s="565"/>
      <c r="D46" s="565"/>
      <c r="E46" s="565"/>
      <c r="F46" s="565"/>
      <c r="G46" s="565"/>
      <c r="H46" s="565"/>
      <c r="I46" s="565"/>
      <c r="J46" s="565"/>
      <c r="K46" s="566"/>
      <c r="L46" s="552"/>
      <c r="M46" s="553"/>
      <c r="N46" s="553"/>
      <c r="O46" s="553"/>
      <c r="P46" s="554"/>
      <c r="Q46" s="545"/>
      <c r="R46" s="545"/>
      <c r="S46" s="545"/>
      <c r="T46" s="545"/>
      <c r="U46" s="545"/>
      <c r="V46" s="287"/>
      <c r="W46" s="97"/>
      <c r="X46" s="555"/>
      <c r="Y46" s="556"/>
      <c r="Z46" s="282" t="str">
        <f>IFERROR(VLOOKUP(X46, 【参考】数式用!$A$2:$B$48, 2, FALSE), "")</f>
        <v/>
      </c>
      <c r="AA46" s="301"/>
      <c r="AB46" s="302"/>
      <c r="AC46" s="303">
        <f t="shared" si="0"/>
        <v>0</v>
      </c>
      <c r="AD46" s="296"/>
      <c r="AE46" s="199"/>
      <c r="AF46"/>
    </row>
    <row r="47" spans="1:40" ht="49.95" customHeight="1">
      <c r="A47" s="198">
        <f t="shared" si="1"/>
        <v>9</v>
      </c>
      <c r="B47" s="564"/>
      <c r="C47" s="565"/>
      <c r="D47" s="565"/>
      <c r="E47" s="565"/>
      <c r="F47" s="565"/>
      <c r="G47" s="565"/>
      <c r="H47" s="565"/>
      <c r="I47" s="565"/>
      <c r="J47" s="565"/>
      <c r="K47" s="566"/>
      <c r="L47" s="552"/>
      <c r="M47" s="553"/>
      <c r="N47" s="553"/>
      <c r="O47" s="553"/>
      <c r="P47" s="554"/>
      <c r="Q47" s="545"/>
      <c r="R47" s="545"/>
      <c r="S47" s="545"/>
      <c r="T47" s="545"/>
      <c r="U47" s="545"/>
      <c r="V47" s="287"/>
      <c r="W47" s="97"/>
      <c r="X47" s="555"/>
      <c r="Y47" s="556"/>
      <c r="Z47" s="282" t="str">
        <f>IFERROR(VLOOKUP(X47, 【参考】数式用!$A$2:$B$48, 2, FALSE), "")</f>
        <v/>
      </c>
      <c r="AA47" s="301"/>
      <c r="AB47" s="302"/>
      <c r="AC47" s="303">
        <f t="shared" si="0"/>
        <v>0</v>
      </c>
      <c r="AD47" s="296"/>
      <c r="AE47" s="199"/>
      <c r="AF47"/>
    </row>
    <row r="48" spans="1:40" ht="49.95" customHeight="1">
      <c r="A48" s="198">
        <f t="shared" si="1"/>
        <v>10</v>
      </c>
      <c r="B48" s="564"/>
      <c r="C48" s="565"/>
      <c r="D48" s="565"/>
      <c r="E48" s="565"/>
      <c r="F48" s="565"/>
      <c r="G48" s="565"/>
      <c r="H48" s="565"/>
      <c r="I48" s="565"/>
      <c r="J48" s="565"/>
      <c r="K48" s="566"/>
      <c r="L48" s="552"/>
      <c r="M48" s="553"/>
      <c r="N48" s="553"/>
      <c r="O48" s="553"/>
      <c r="P48" s="554"/>
      <c r="Q48" s="545"/>
      <c r="R48" s="545"/>
      <c r="S48" s="545"/>
      <c r="T48" s="545"/>
      <c r="U48" s="545"/>
      <c r="V48" s="287"/>
      <c r="W48" s="97"/>
      <c r="X48" s="555"/>
      <c r="Y48" s="556"/>
      <c r="Z48" s="282" t="str">
        <f>IFERROR(VLOOKUP(X48, 【参考】数式用!$A$2:$B$48, 2, FALSE), "")</f>
        <v/>
      </c>
      <c r="AA48" s="301"/>
      <c r="AB48" s="302"/>
      <c r="AC48" s="303">
        <f t="shared" si="0"/>
        <v>0</v>
      </c>
      <c r="AD48" s="296"/>
      <c r="AE48" s="199"/>
      <c r="AF48"/>
    </row>
    <row r="49" spans="1:32" ht="49.95" customHeight="1">
      <c r="A49" s="198">
        <f t="shared" si="1"/>
        <v>11</v>
      </c>
      <c r="B49" s="564"/>
      <c r="C49" s="565"/>
      <c r="D49" s="565"/>
      <c r="E49" s="565"/>
      <c r="F49" s="565"/>
      <c r="G49" s="565"/>
      <c r="H49" s="565"/>
      <c r="I49" s="565"/>
      <c r="J49" s="565"/>
      <c r="K49" s="566"/>
      <c r="L49" s="552"/>
      <c r="M49" s="553"/>
      <c r="N49" s="553"/>
      <c r="O49" s="553"/>
      <c r="P49" s="554"/>
      <c r="Q49" s="545"/>
      <c r="R49" s="545"/>
      <c r="S49" s="545"/>
      <c r="T49" s="545"/>
      <c r="U49" s="545"/>
      <c r="V49" s="287"/>
      <c r="W49" s="97"/>
      <c r="X49" s="555"/>
      <c r="Y49" s="556"/>
      <c r="Z49" s="282" t="str">
        <f>IFERROR(VLOOKUP(X49, 【参考】数式用!$A$2:$B$48, 2, FALSE), "")</f>
        <v/>
      </c>
      <c r="AA49" s="301"/>
      <c r="AB49" s="302"/>
      <c r="AC49" s="303">
        <f t="shared" si="0"/>
        <v>0</v>
      </c>
      <c r="AD49" s="296"/>
      <c r="AE49" s="199"/>
      <c r="AF49"/>
    </row>
    <row r="50" spans="1:32" ht="49.95" customHeight="1">
      <c r="A50" s="198">
        <f t="shared" si="1"/>
        <v>12</v>
      </c>
      <c r="B50" s="564"/>
      <c r="C50" s="565"/>
      <c r="D50" s="565"/>
      <c r="E50" s="565"/>
      <c r="F50" s="565"/>
      <c r="G50" s="565"/>
      <c r="H50" s="565"/>
      <c r="I50" s="565"/>
      <c r="J50" s="565"/>
      <c r="K50" s="566"/>
      <c r="L50" s="552"/>
      <c r="M50" s="553"/>
      <c r="N50" s="553"/>
      <c r="O50" s="553"/>
      <c r="P50" s="554"/>
      <c r="Q50" s="545"/>
      <c r="R50" s="545"/>
      <c r="S50" s="545"/>
      <c r="T50" s="545"/>
      <c r="U50" s="545"/>
      <c r="V50" s="287"/>
      <c r="W50" s="97"/>
      <c r="X50" s="555"/>
      <c r="Y50" s="556"/>
      <c r="Z50" s="282" t="str">
        <f>IFERROR(VLOOKUP(X50, 【参考】数式用!$A$2:$B$48, 2, FALSE), "")</f>
        <v/>
      </c>
      <c r="AA50" s="301"/>
      <c r="AB50" s="302"/>
      <c r="AC50" s="303">
        <f t="shared" si="0"/>
        <v>0</v>
      </c>
      <c r="AD50" s="296"/>
      <c r="AE50" s="199"/>
      <c r="AF50"/>
    </row>
    <row r="51" spans="1:32" ht="49.95" customHeight="1">
      <c r="A51" s="198">
        <f t="shared" si="1"/>
        <v>13</v>
      </c>
      <c r="B51" s="564"/>
      <c r="C51" s="565"/>
      <c r="D51" s="565"/>
      <c r="E51" s="565"/>
      <c r="F51" s="565"/>
      <c r="G51" s="565"/>
      <c r="H51" s="565"/>
      <c r="I51" s="565"/>
      <c r="J51" s="565"/>
      <c r="K51" s="566"/>
      <c r="L51" s="552"/>
      <c r="M51" s="553"/>
      <c r="N51" s="553"/>
      <c r="O51" s="553"/>
      <c r="P51" s="554"/>
      <c r="Q51" s="545"/>
      <c r="R51" s="545"/>
      <c r="S51" s="545"/>
      <c r="T51" s="545"/>
      <c r="U51" s="545"/>
      <c r="V51" s="287"/>
      <c r="W51" s="97"/>
      <c r="X51" s="555"/>
      <c r="Y51" s="556"/>
      <c r="Z51" s="282" t="str">
        <f>IFERROR(VLOOKUP(X51, 【参考】数式用!$A$2:$B$48, 2, FALSE), "")</f>
        <v/>
      </c>
      <c r="AA51" s="301"/>
      <c r="AB51" s="302"/>
      <c r="AC51" s="303">
        <f t="shared" si="0"/>
        <v>0</v>
      </c>
      <c r="AD51" s="296"/>
      <c r="AE51" s="199"/>
      <c r="AF51"/>
    </row>
    <row r="52" spans="1:32" ht="49.95" customHeight="1">
      <c r="A52" s="198">
        <f t="shared" si="1"/>
        <v>14</v>
      </c>
      <c r="B52" s="564"/>
      <c r="C52" s="565"/>
      <c r="D52" s="565"/>
      <c r="E52" s="565"/>
      <c r="F52" s="565"/>
      <c r="G52" s="565"/>
      <c r="H52" s="565"/>
      <c r="I52" s="565"/>
      <c r="J52" s="565"/>
      <c r="K52" s="566"/>
      <c r="L52" s="552"/>
      <c r="M52" s="553"/>
      <c r="N52" s="553"/>
      <c r="O52" s="553"/>
      <c r="P52" s="554"/>
      <c r="Q52" s="545"/>
      <c r="R52" s="545"/>
      <c r="S52" s="545"/>
      <c r="T52" s="545"/>
      <c r="U52" s="545"/>
      <c r="V52" s="287"/>
      <c r="W52" s="97"/>
      <c r="X52" s="555"/>
      <c r="Y52" s="556"/>
      <c r="Z52" s="282" t="str">
        <f>IFERROR(VLOOKUP(X52, 【参考】数式用!$A$2:$B$48, 2, FALSE), "")</f>
        <v/>
      </c>
      <c r="AA52" s="301"/>
      <c r="AB52" s="302"/>
      <c r="AC52" s="303">
        <f t="shared" si="0"/>
        <v>0</v>
      </c>
      <c r="AD52" s="296"/>
      <c r="AE52" s="199"/>
      <c r="AF52"/>
    </row>
    <row r="53" spans="1:32" ht="49.95" customHeight="1">
      <c r="A53" s="198">
        <f t="shared" si="1"/>
        <v>15</v>
      </c>
      <c r="B53" s="564"/>
      <c r="C53" s="565"/>
      <c r="D53" s="565"/>
      <c r="E53" s="565"/>
      <c r="F53" s="565"/>
      <c r="G53" s="565"/>
      <c r="H53" s="565"/>
      <c r="I53" s="565"/>
      <c r="J53" s="565"/>
      <c r="K53" s="566"/>
      <c r="L53" s="552"/>
      <c r="M53" s="553"/>
      <c r="N53" s="553"/>
      <c r="O53" s="553"/>
      <c r="P53" s="554"/>
      <c r="Q53" s="545"/>
      <c r="R53" s="545"/>
      <c r="S53" s="545"/>
      <c r="T53" s="545"/>
      <c r="U53" s="545"/>
      <c r="V53" s="287"/>
      <c r="W53" s="97"/>
      <c r="X53" s="555"/>
      <c r="Y53" s="556"/>
      <c r="Z53" s="282" t="str">
        <f>IFERROR(VLOOKUP(X53, 【参考】数式用!$A$2:$B$48, 2, FALSE), "")</f>
        <v/>
      </c>
      <c r="AA53" s="301"/>
      <c r="AB53" s="302"/>
      <c r="AC53" s="303">
        <f t="shared" si="0"/>
        <v>0</v>
      </c>
      <c r="AD53" s="296"/>
      <c r="AE53" s="199"/>
      <c r="AF53"/>
    </row>
    <row r="54" spans="1:32" ht="49.95" customHeight="1">
      <c r="A54" s="198">
        <f t="shared" si="1"/>
        <v>16</v>
      </c>
      <c r="B54" s="564"/>
      <c r="C54" s="565"/>
      <c r="D54" s="565"/>
      <c r="E54" s="565"/>
      <c r="F54" s="565"/>
      <c r="G54" s="565"/>
      <c r="H54" s="565"/>
      <c r="I54" s="565"/>
      <c r="J54" s="565"/>
      <c r="K54" s="566"/>
      <c r="L54" s="552"/>
      <c r="M54" s="553"/>
      <c r="N54" s="553"/>
      <c r="O54" s="553"/>
      <c r="P54" s="554"/>
      <c r="Q54" s="545"/>
      <c r="R54" s="545"/>
      <c r="S54" s="545"/>
      <c r="T54" s="545"/>
      <c r="U54" s="545"/>
      <c r="V54" s="287"/>
      <c r="W54" s="97"/>
      <c r="X54" s="555"/>
      <c r="Y54" s="556"/>
      <c r="Z54" s="282" t="str">
        <f>IFERROR(VLOOKUP(X54, 【参考】数式用!$A$2:$B$48, 2, FALSE), "")</f>
        <v/>
      </c>
      <c r="AA54" s="301"/>
      <c r="AB54" s="302"/>
      <c r="AC54" s="303">
        <f t="shared" si="0"/>
        <v>0</v>
      </c>
      <c r="AD54" s="296"/>
      <c r="AE54" s="199"/>
      <c r="AF54"/>
    </row>
    <row r="55" spans="1:32" ht="49.95" customHeight="1">
      <c r="A55" s="198">
        <f t="shared" si="1"/>
        <v>17</v>
      </c>
      <c r="B55" s="564"/>
      <c r="C55" s="565"/>
      <c r="D55" s="565"/>
      <c r="E55" s="565"/>
      <c r="F55" s="565"/>
      <c r="G55" s="565"/>
      <c r="H55" s="565"/>
      <c r="I55" s="565"/>
      <c r="J55" s="565"/>
      <c r="K55" s="566"/>
      <c r="L55" s="552"/>
      <c r="M55" s="553"/>
      <c r="N55" s="553"/>
      <c r="O55" s="553"/>
      <c r="P55" s="554"/>
      <c r="Q55" s="545"/>
      <c r="R55" s="545"/>
      <c r="S55" s="545"/>
      <c r="T55" s="545"/>
      <c r="U55" s="545"/>
      <c r="V55" s="287"/>
      <c r="W55" s="97"/>
      <c r="X55" s="555"/>
      <c r="Y55" s="556"/>
      <c r="Z55" s="282" t="str">
        <f>IFERROR(VLOOKUP(X55, 【参考】数式用!$A$2:$B$48, 2, FALSE), "")</f>
        <v/>
      </c>
      <c r="AA55" s="301"/>
      <c r="AB55" s="302"/>
      <c r="AC55" s="303">
        <f t="shared" si="0"/>
        <v>0</v>
      </c>
      <c r="AD55" s="296"/>
      <c r="AE55" s="199"/>
      <c r="AF55"/>
    </row>
    <row r="56" spans="1:32" ht="49.95" customHeight="1">
      <c r="A56" s="198">
        <f t="shared" si="1"/>
        <v>18</v>
      </c>
      <c r="B56" s="564"/>
      <c r="C56" s="565"/>
      <c r="D56" s="565"/>
      <c r="E56" s="565"/>
      <c r="F56" s="565"/>
      <c r="G56" s="565"/>
      <c r="H56" s="565"/>
      <c r="I56" s="565"/>
      <c r="J56" s="565"/>
      <c r="K56" s="566"/>
      <c r="L56" s="552"/>
      <c r="M56" s="553"/>
      <c r="N56" s="553"/>
      <c r="O56" s="553"/>
      <c r="P56" s="554"/>
      <c r="Q56" s="545"/>
      <c r="R56" s="545"/>
      <c r="S56" s="545"/>
      <c r="T56" s="545"/>
      <c r="U56" s="545"/>
      <c r="V56" s="287"/>
      <c r="W56" s="97"/>
      <c r="X56" s="555"/>
      <c r="Y56" s="556"/>
      <c r="Z56" s="282" t="str">
        <f>IFERROR(VLOOKUP(X56, 【参考】数式用!$A$2:$B$48, 2, FALSE), "")</f>
        <v/>
      </c>
      <c r="AA56" s="301"/>
      <c r="AB56" s="302"/>
      <c r="AC56" s="303">
        <f t="shared" si="0"/>
        <v>0</v>
      </c>
      <c r="AD56" s="296"/>
      <c r="AE56" s="199"/>
      <c r="AF56"/>
    </row>
    <row r="57" spans="1:32" ht="49.95" customHeight="1">
      <c r="A57" s="198">
        <f t="shared" si="1"/>
        <v>19</v>
      </c>
      <c r="B57" s="564"/>
      <c r="C57" s="565"/>
      <c r="D57" s="565"/>
      <c r="E57" s="565"/>
      <c r="F57" s="565"/>
      <c r="G57" s="565"/>
      <c r="H57" s="565"/>
      <c r="I57" s="565"/>
      <c r="J57" s="565"/>
      <c r="K57" s="566"/>
      <c r="L57" s="552"/>
      <c r="M57" s="553"/>
      <c r="N57" s="553"/>
      <c r="O57" s="553"/>
      <c r="P57" s="554"/>
      <c r="Q57" s="545"/>
      <c r="R57" s="545"/>
      <c r="S57" s="545"/>
      <c r="T57" s="545"/>
      <c r="U57" s="545"/>
      <c r="V57" s="287"/>
      <c r="W57" s="97"/>
      <c r="X57" s="555"/>
      <c r="Y57" s="556"/>
      <c r="Z57" s="282" t="str">
        <f>IFERROR(VLOOKUP(X57, 【参考】数式用!$A$2:$B$48, 2, FALSE), "")</f>
        <v/>
      </c>
      <c r="AA57" s="301"/>
      <c r="AB57" s="302"/>
      <c r="AC57" s="303">
        <f t="shared" si="0"/>
        <v>0</v>
      </c>
      <c r="AD57" s="296"/>
      <c r="AE57" s="199"/>
      <c r="AF57"/>
    </row>
    <row r="58" spans="1:32" ht="49.95" customHeight="1">
      <c r="A58" s="198">
        <f t="shared" si="1"/>
        <v>20</v>
      </c>
      <c r="B58" s="564"/>
      <c r="C58" s="565"/>
      <c r="D58" s="565"/>
      <c r="E58" s="565"/>
      <c r="F58" s="565"/>
      <c r="G58" s="565"/>
      <c r="H58" s="565"/>
      <c r="I58" s="565"/>
      <c r="J58" s="565"/>
      <c r="K58" s="566"/>
      <c r="L58" s="552"/>
      <c r="M58" s="553"/>
      <c r="N58" s="553"/>
      <c r="O58" s="553"/>
      <c r="P58" s="554"/>
      <c r="Q58" s="545"/>
      <c r="R58" s="545"/>
      <c r="S58" s="545"/>
      <c r="T58" s="545"/>
      <c r="U58" s="545"/>
      <c r="V58" s="287"/>
      <c r="W58" s="97"/>
      <c r="X58" s="555"/>
      <c r="Y58" s="556"/>
      <c r="Z58" s="282" t="str">
        <f>IFERROR(VLOOKUP(X58, 【参考】数式用!$A$2:$B$48, 2, FALSE), "")</f>
        <v/>
      </c>
      <c r="AA58" s="301"/>
      <c r="AB58" s="302"/>
      <c r="AC58" s="303">
        <f t="shared" si="0"/>
        <v>0</v>
      </c>
      <c r="AD58" s="296"/>
      <c r="AE58" s="199"/>
      <c r="AF58"/>
    </row>
    <row r="59" spans="1:32" ht="49.95" customHeight="1">
      <c r="A59" s="198">
        <f t="shared" si="1"/>
        <v>21</v>
      </c>
      <c r="B59" s="564"/>
      <c r="C59" s="565"/>
      <c r="D59" s="565"/>
      <c r="E59" s="565"/>
      <c r="F59" s="565"/>
      <c r="G59" s="565"/>
      <c r="H59" s="565"/>
      <c r="I59" s="565"/>
      <c r="J59" s="565"/>
      <c r="K59" s="566"/>
      <c r="L59" s="552"/>
      <c r="M59" s="553"/>
      <c r="N59" s="553"/>
      <c r="O59" s="553"/>
      <c r="P59" s="554"/>
      <c r="Q59" s="545"/>
      <c r="R59" s="545"/>
      <c r="S59" s="545"/>
      <c r="T59" s="545"/>
      <c r="U59" s="545"/>
      <c r="V59" s="287"/>
      <c r="W59" s="97"/>
      <c r="X59" s="555"/>
      <c r="Y59" s="556"/>
      <c r="Z59" s="282" t="str">
        <f>IFERROR(VLOOKUP(X59, 【参考】数式用!$A$2:$B$48, 2, FALSE), "")</f>
        <v/>
      </c>
      <c r="AA59" s="301"/>
      <c r="AB59" s="302"/>
      <c r="AC59" s="303">
        <f t="shared" si="0"/>
        <v>0</v>
      </c>
      <c r="AD59" s="296"/>
      <c r="AE59" s="199"/>
      <c r="AF59"/>
    </row>
    <row r="60" spans="1:32" ht="49.95" customHeight="1">
      <c r="A60" s="198">
        <f t="shared" si="1"/>
        <v>22</v>
      </c>
      <c r="B60" s="564"/>
      <c r="C60" s="565"/>
      <c r="D60" s="565"/>
      <c r="E60" s="565"/>
      <c r="F60" s="565"/>
      <c r="G60" s="565"/>
      <c r="H60" s="565"/>
      <c r="I60" s="565"/>
      <c r="J60" s="565"/>
      <c r="K60" s="566"/>
      <c r="L60" s="552"/>
      <c r="M60" s="553"/>
      <c r="N60" s="553"/>
      <c r="O60" s="553"/>
      <c r="P60" s="554"/>
      <c r="Q60" s="545"/>
      <c r="R60" s="545"/>
      <c r="S60" s="545"/>
      <c r="T60" s="545"/>
      <c r="U60" s="545"/>
      <c r="V60" s="287"/>
      <c r="W60" s="97"/>
      <c r="X60" s="555"/>
      <c r="Y60" s="556"/>
      <c r="Z60" s="282" t="str">
        <f>IFERROR(VLOOKUP(X60, 【参考】数式用!$A$2:$B$48, 2, FALSE), "")</f>
        <v/>
      </c>
      <c r="AA60" s="301"/>
      <c r="AB60" s="302"/>
      <c r="AC60" s="303">
        <f t="shared" si="0"/>
        <v>0</v>
      </c>
      <c r="AD60" s="296"/>
      <c r="AE60" s="199"/>
      <c r="AF60"/>
    </row>
    <row r="61" spans="1:32" ht="49.95" customHeight="1">
      <c r="A61" s="198">
        <f t="shared" si="1"/>
        <v>23</v>
      </c>
      <c r="B61" s="564"/>
      <c r="C61" s="565"/>
      <c r="D61" s="565"/>
      <c r="E61" s="565"/>
      <c r="F61" s="565"/>
      <c r="G61" s="565"/>
      <c r="H61" s="565"/>
      <c r="I61" s="565"/>
      <c r="J61" s="565"/>
      <c r="K61" s="566"/>
      <c r="L61" s="552"/>
      <c r="M61" s="553"/>
      <c r="N61" s="553"/>
      <c r="O61" s="553"/>
      <c r="P61" s="554"/>
      <c r="Q61" s="545"/>
      <c r="R61" s="545"/>
      <c r="S61" s="545"/>
      <c r="T61" s="545"/>
      <c r="U61" s="545"/>
      <c r="V61" s="287"/>
      <c r="W61" s="97"/>
      <c r="X61" s="555"/>
      <c r="Y61" s="556"/>
      <c r="Z61" s="282" t="str">
        <f>IFERROR(VLOOKUP(X61, 【参考】数式用!$A$2:$B$48, 2, FALSE), "")</f>
        <v/>
      </c>
      <c r="AA61" s="301"/>
      <c r="AB61" s="302"/>
      <c r="AC61" s="303">
        <f t="shared" si="0"/>
        <v>0</v>
      </c>
      <c r="AD61" s="296"/>
      <c r="AE61" s="199"/>
      <c r="AF61"/>
    </row>
    <row r="62" spans="1:32" ht="49.95" customHeight="1">
      <c r="A62" s="198">
        <f t="shared" si="1"/>
        <v>24</v>
      </c>
      <c r="B62" s="564"/>
      <c r="C62" s="565"/>
      <c r="D62" s="565"/>
      <c r="E62" s="565"/>
      <c r="F62" s="565"/>
      <c r="G62" s="565"/>
      <c r="H62" s="565"/>
      <c r="I62" s="565"/>
      <c r="J62" s="565"/>
      <c r="K62" s="566"/>
      <c r="L62" s="552"/>
      <c r="M62" s="553"/>
      <c r="N62" s="553"/>
      <c r="O62" s="553"/>
      <c r="P62" s="554"/>
      <c r="Q62" s="545"/>
      <c r="R62" s="545"/>
      <c r="S62" s="545"/>
      <c r="T62" s="545"/>
      <c r="U62" s="545"/>
      <c r="V62" s="287"/>
      <c r="W62" s="97"/>
      <c r="X62" s="555"/>
      <c r="Y62" s="556"/>
      <c r="Z62" s="282" t="str">
        <f>IFERROR(VLOOKUP(X62, 【参考】数式用!$A$2:$B$48, 2, FALSE), "")</f>
        <v/>
      </c>
      <c r="AA62" s="301"/>
      <c r="AB62" s="302"/>
      <c r="AC62" s="303">
        <f t="shared" si="0"/>
        <v>0</v>
      </c>
      <c r="AD62" s="296"/>
      <c r="AE62" s="199"/>
      <c r="AF62"/>
    </row>
    <row r="63" spans="1:32" ht="49.95" customHeight="1">
      <c r="A63" s="198">
        <f t="shared" si="1"/>
        <v>25</v>
      </c>
      <c r="B63" s="564"/>
      <c r="C63" s="565"/>
      <c r="D63" s="565"/>
      <c r="E63" s="565"/>
      <c r="F63" s="565"/>
      <c r="G63" s="565"/>
      <c r="H63" s="565"/>
      <c r="I63" s="565"/>
      <c r="J63" s="565"/>
      <c r="K63" s="566"/>
      <c r="L63" s="552"/>
      <c r="M63" s="553"/>
      <c r="N63" s="553"/>
      <c r="O63" s="553"/>
      <c r="P63" s="554"/>
      <c r="Q63" s="545"/>
      <c r="R63" s="545"/>
      <c r="S63" s="545"/>
      <c r="T63" s="545"/>
      <c r="U63" s="545"/>
      <c r="V63" s="287"/>
      <c r="W63" s="97"/>
      <c r="X63" s="555"/>
      <c r="Y63" s="556"/>
      <c r="Z63" s="282" t="str">
        <f>IFERROR(VLOOKUP(X63, 【参考】数式用!$A$2:$B$48, 2, FALSE), "")</f>
        <v/>
      </c>
      <c r="AA63" s="301"/>
      <c r="AB63" s="302"/>
      <c r="AC63" s="303">
        <f t="shared" si="0"/>
        <v>0</v>
      </c>
      <c r="AD63" s="296"/>
      <c r="AE63" s="199"/>
      <c r="AF63"/>
    </row>
    <row r="64" spans="1:32" ht="49.95" customHeight="1">
      <c r="A64" s="198">
        <f t="shared" si="1"/>
        <v>26</v>
      </c>
      <c r="B64" s="564"/>
      <c r="C64" s="565"/>
      <c r="D64" s="565"/>
      <c r="E64" s="565"/>
      <c r="F64" s="565"/>
      <c r="G64" s="565"/>
      <c r="H64" s="565"/>
      <c r="I64" s="565"/>
      <c r="J64" s="565"/>
      <c r="K64" s="566"/>
      <c r="L64" s="552"/>
      <c r="M64" s="553"/>
      <c r="N64" s="553"/>
      <c r="O64" s="553"/>
      <c r="P64" s="554"/>
      <c r="Q64" s="545"/>
      <c r="R64" s="545"/>
      <c r="S64" s="545"/>
      <c r="T64" s="545"/>
      <c r="U64" s="545"/>
      <c r="V64" s="287"/>
      <c r="W64" s="97"/>
      <c r="X64" s="555"/>
      <c r="Y64" s="556"/>
      <c r="Z64" s="282" t="str">
        <f>IFERROR(VLOOKUP(X64, 【参考】数式用!$A$2:$B$48, 2, FALSE), "")</f>
        <v/>
      </c>
      <c r="AA64" s="301"/>
      <c r="AB64" s="302"/>
      <c r="AC64" s="303">
        <f t="shared" si="0"/>
        <v>0</v>
      </c>
      <c r="AD64" s="296"/>
      <c r="AE64" s="199"/>
      <c r="AF64"/>
    </row>
    <row r="65" spans="1:32" ht="49.95" customHeight="1">
      <c r="A65" s="198">
        <f t="shared" si="1"/>
        <v>27</v>
      </c>
      <c r="B65" s="564"/>
      <c r="C65" s="565"/>
      <c r="D65" s="565"/>
      <c r="E65" s="565"/>
      <c r="F65" s="565"/>
      <c r="G65" s="565"/>
      <c r="H65" s="565"/>
      <c r="I65" s="565"/>
      <c r="J65" s="565"/>
      <c r="K65" s="566"/>
      <c r="L65" s="552"/>
      <c r="M65" s="553"/>
      <c r="N65" s="553"/>
      <c r="O65" s="553"/>
      <c r="P65" s="554"/>
      <c r="Q65" s="545"/>
      <c r="R65" s="545"/>
      <c r="S65" s="545"/>
      <c r="T65" s="545"/>
      <c r="U65" s="545"/>
      <c r="V65" s="287"/>
      <c r="W65" s="97"/>
      <c r="X65" s="555"/>
      <c r="Y65" s="556"/>
      <c r="Z65" s="282" t="str">
        <f>IFERROR(VLOOKUP(X65, 【参考】数式用!$A$2:$B$48, 2, FALSE), "")</f>
        <v/>
      </c>
      <c r="AA65" s="301"/>
      <c r="AB65" s="302"/>
      <c r="AC65" s="303">
        <f t="shared" si="0"/>
        <v>0</v>
      </c>
      <c r="AD65" s="296"/>
      <c r="AE65" s="199"/>
      <c r="AF65"/>
    </row>
    <row r="66" spans="1:32" ht="49.95" customHeight="1">
      <c r="A66" s="198">
        <f t="shared" si="1"/>
        <v>28</v>
      </c>
      <c r="B66" s="564"/>
      <c r="C66" s="565"/>
      <c r="D66" s="565"/>
      <c r="E66" s="565"/>
      <c r="F66" s="565"/>
      <c r="G66" s="565"/>
      <c r="H66" s="565"/>
      <c r="I66" s="565"/>
      <c r="J66" s="565"/>
      <c r="K66" s="566"/>
      <c r="L66" s="552"/>
      <c r="M66" s="553"/>
      <c r="N66" s="553"/>
      <c r="O66" s="553"/>
      <c r="P66" s="554"/>
      <c r="Q66" s="545"/>
      <c r="R66" s="545"/>
      <c r="S66" s="545"/>
      <c r="T66" s="545"/>
      <c r="U66" s="545"/>
      <c r="V66" s="287"/>
      <c r="W66" s="97"/>
      <c r="X66" s="555"/>
      <c r="Y66" s="556"/>
      <c r="Z66" s="282" t="str">
        <f>IFERROR(VLOOKUP(X66, 【参考】数式用!$A$2:$B$48, 2, FALSE), "")</f>
        <v/>
      </c>
      <c r="AA66" s="301"/>
      <c r="AB66" s="302"/>
      <c r="AC66" s="303">
        <f t="shared" si="0"/>
        <v>0</v>
      </c>
      <c r="AD66" s="296"/>
      <c r="AE66" s="199"/>
      <c r="AF66"/>
    </row>
    <row r="67" spans="1:32" ht="49.95" customHeight="1">
      <c r="A67" s="198">
        <f t="shared" si="1"/>
        <v>29</v>
      </c>
      <c r="B67" s="564"/>
      <c r="C67" s="565"/>
      <c r="D67" s="565"/>
      <c r="E67" s="565"/>
      <c r="F67" s="565"/>
      <c r="G67" s="565"/>
      <c r="H67" s="565"/>
      <c r="I67" s="565"/>
      <c r="J67" s="565"/>
      <c r="K67" s="566"/>
      <c r="L67" s="552"/>
      <c r="M67" s="553"/>
      <c r="N67" s="553"/>
      <c r="O67" s="553"/>
      <c r="P67" s="554"/>
      <c r="Q67" s="545"/>
      <c r="R67" s="545"/>
      <c r="S67" s="545"/>
      <c r="T67" s="545"/>
      <c r="U67" s="545"/>
      <c r="V67" s="287"/>
      <c r="W67" s="97"/>
      <c r="X67" s="555"/>
      <c r="Y67" s="556"/>
      <c r="Z67" s="282" t="str">
        <f>IFERROR(VLOOKUP(X67, 【参考】数式用!$A$2:$B$48, 2, FALSE), "")</f>
        <v/>
      </c>
      <c r="AA67" s="301"/>
      <c r="AB67" s="302"/>
      <c r="AC67" s="303">
        <f t="shared" si="0"/>
        <v>0</v>
      </c>
      <c r="AD67" s="296"/>
      <c r="AE67" s="199"/>
      <c r="AF67"/>
    </row>
    <row r="68" spans="1:32" ht="49.95" customHeight="1">
      <c r="A68" s="198">
        <f t="shared" si="1"/>
        <v>30</v>
      </c>
      <c r="B68" s="564"/>
      <c r="C68" s="565"/>
      <c r="D68" s="565"/>
      <c r="E68" s="565"/>
      <c r="F68" s="565"/>
      <c r="G68" s="565"/>
      <c r="H68" s="565"/>
      <c r="I68" s="565"/>
      <c r="J68" s="565"/>
      <c r="K68" s="566"/>
      <c r="L68" s="552"/>
      <c r="M68" s="553"/>
      <c r="N68" s="553"/>
      <c r="O68" s="553"/>
      <c r="P68" s="554"/>
      <c r="Q68" s="545"/>
      <c r="R68" s="545"/>
      <c r="S68" s="545"/>
      <c r="T68" s="545"/>
      <c r="U68" s="545"/>
      <c r="V68" s="287"/>
      <c r="W68" s="97"/>
      <c r="X68" s="555"/>
      <c r="Y68" s="556"/>
      <c r="Z68" s="282" t="str">
        <f>IFERROR(VLOOKUP(X68, 【参考】数式用!$A$2:$B$48, 2, FALSE), "")</f>
        <v/>
      </c>
      <c r="AA68" s="301"/>
      <c r="AB68" s="302"/>
      <c r="AC68" s="303">
        <f t="shared" si="0"/>
        <v>0</v>
      </c>
      <c r="AD68" s="296"/>
      <c r="AE68" s="199"/>
      <c r="AF68"/>
    </row>
    <row r="69" spans="1:32" ht="49.95" customHeight="1">
      <c r="A69" s="198">
        <f t="shared" si="1"/>
        <v>31</v>
      </c>
      <c r="B69" s="564"/>
      <c r="C69" s="565"/>
      <c r="D69" s="565"/>
      <c r="E69" s="565"/>
      <c r="F69" s="565"/>
      <c r="G69" s="565"/>
      <c r="H69" s="565"/>
      <c r="I69" s="565"/>
      <c r="J69" s="565"/>
      <c r="K69" s="566"/>
      <c r="L69" s="552"/>
      <c r="M69" s="553"/>
      <c r="N69" s="553"/>
      <c r="O69" s="553"/>
      <c r="P69" s="554"/>
      <c r="Q69" s="545"/>
      <c r="R69" s="545"/>
      <c r="S69" s="545"/>
      <c r="T69" s="545"/>
      <c r="U69" s="545"/>
      <c r="V69" s="287"/>
      <c r="W69" s="97"/>
      <c r="X69" s="555"/>
      <c r="Y69" s="556"/>
      <c r="Z69" s="282" t="str">
        <f>IFERROR(VLOOKUP(X69, 【参考】数式用!$A$2:$B$48, 2, FALSE), "")</f>
        <v/>
      </c>
      <c r="AA69" s="301"/>
      <c r="AB69" s="302"/>
      <c r="AC69" s="303">
        <f t="shared" si="0"/>
        <v>0</v>
      </c>
      <c r="AD69" s="296"/>
      <c r="AE69" s="199"/>
      <c r="AF69"/>
    </row>
    <row r="70" spans="1:32" ht="49.95" customHeight="1">
      <c r="A70" s="198">
        <f t="shared" si="1"/>
        <v>32</v>
      </c>
      <c r="B70" s="564"/>
      <c r="C70" s="565"/>
      <c r="D70" s="565"/>
      <c r="E70" s="565"/>
      <c r="F70" s="565"/>
      <c r="G70" s="565"/>
      <c r="H70" s="565"/>
      <c r="I70" s="565"/>
      <c r="J70" s="565"/>
      <c r="K70" s="566"/>
      <c r="L70" s="552"/>
      <c r="M70" s="553"/>
      <c r="N70" s="553"/>
      <c r="O70" s="553"/>
      <c r="P70" s="554"/>
      <c r="Q70" s="545"/>
      <c r="R70" s="545"/>
      <c r="S70" s="545"/>
      <c r="T70" s="545"/>
      <c r="U70" s="545"/>
      <c r="V70" s="287"/>
      <c r="W70" s="97"/>
      <c r="X70" s="555"/>
      <c r="Y70" s="556"/>
      <c r="Z70" s="282" t="str">
        <f>IFERROR(VLOOKUP(X70, 【参考】数式用!$A$2:$B$48, 2, FALSE), "")</f>
        <v/>
      </c>
      <c r="AA70" s="301"/>
      <c r="AB70" s="302"/>
      <c r="AC70" s="303">
        <f t="shared" si="0"/>
        <v>0</v>
      </c>
      <c r="AD70" s="296"/>
      <c r="AE70" s="199"/>
      <c r="AF70"/>
    </row>
    <row r="71" spans="1:32" ht="49.95" customHeight="1">
      <c r="A71" s="198">
        <f t="shared" si="1"/>
        <v>33</v>
      </c>
      <c r="B71" s="564"/>
      <c r="C71" s="565"/>
      <c r="D71" s="565"/>
      <c r="E71" s="565"/>
      <c r="F71" s="565"/>
      <c r="G71" s="565"/>
      <c r="H71" s="565"/>
      <c r="I71" s="565"/>
      <c r="J71" s="565"/>
      <c r="K71" s="566"/>
      <c r="L71" s="552"/>
      <c r="M71" s="553"/>
      <c r="N71" s="553"/>
      <c r="O71" s="553"/>
      <c r="P71" s="554"/>
      <c r="Q71" s="545"/>
      <c r="R71" s="545"/>
      <c r="S71" s="545"/>
      <c r="T71" s="545"/>
      <c r="U71" s="545"/>
      <c r="V71" s="287"/>
      <c r="W71" s="97"/>
      <c r="X71" s="555"/>
      <c r="Y71" s="556"/>
      <c r="Z71" s="282" t="str">
        <f>IFERROR(VLOOKUP(X71, 【参考】数式用!$A$2:$B$48, 2, FALSE), "")</f>
        <v/>
      </c>
      <c r="AA71" s="301"/>
      <c r="AB71" s="302"/>
      <c r="AC71" s="303">
        <f t="shared" si="0"/>
        <v>0</v>
      </c>
      <c r="AD71" s="296"/>
      <c r="AE71" s="199"/>
      <c r="AF71"/>
    </row>
    <row r="72" spans="1:32" ht="49.95" customHeight="1">
      <c r="A72" s="198">
        <f t="shared" si="1"/>
        <v>34</v>
      </c>
      <c r="B72" s="564"/>
      <c r="C72" s="565"/>
      <c r="D72" s="565"/>
      <c r="E72" s="565"/>
      <c r="F72" s="565"/>
      <c r="G72" s="565"/>
      <c r="H72" s="565"/>
      <c r="I72" s="565"/>
      <c r="J72" s="565"/>
      <c r="K72" s="566"/>
      <c r="L72" s="552"/>
      <c r="M72" s="553"/>
      <c r="N72" s="553"/>
      <c r="O72" s="553"/>
      <c r="P72" s="554"/>
      <c r="Q72" s="545"/>
      <c r="R72" s="545"/>
      <c r="S72" s="545"/>
      <c r="T72" s="545"/>
      <c r="U72" s="545"/>
      <c r="V72" s="287"/>
      <c r="W72" s="97"/>
      <c r="X72" s="555"/>
      <c r="Y72" s="556"/>
      <c r="Z72" s="282" t="str">
        <f>IFERROR(VLOOKUP(X72, 【参考】数式用!$A$2:$B$48, 2, FALSE), "")</f>
        <v/>
      </c>
      <c r="AA72" s="301"/>
      <c r="AB72" s="302"/>
      <c r="AC72" s="303">
        <f t="shared" si="0"/>
        <v>0</v>
      </c>
      <c r="AD72" s="296"/>
      <c r="AE72" s="199"/>
      <c r="AF72"/>
    </row>
    <row r="73" spans="1:32" ht="49.95" customHeight="1">
      <c r="A73" s="198">
        <f t="shared" si="1"/>
        <v>35</v>
      </c>
      <c r="B73" s="564"/>
      <c r="C73" s="565"/>
      <c r="D73" s="565"/>
      <c r="E73" s="565"/>
      <c r="F73" s="565"/>
      <c r="G73" s="565"/>
      <c r="H73" s="565"/>
      <c r="I73" s="565"/>
      <c r="J73" s="565"/>
      <c r="K73" s="566"/>
      <c r="L73" s="552"/>
      <c r="M73" s="553"/>
      <c r="N73" s="553"/>
      <c r="O73" s="553"/>
      <c r="P73" s="554"/>
      <c r="Q73" s="545"/>
      <c r="R73" s="545"/>
      <c r="S73" s="545"/>
      <c r="T73" s="545"/>
      <c r="U73" s="545"/>
      <c r="V73" s="287"/>
      <c r="W73" s="97"/>
      <c r="X73" s="555"/>
      <c r="Y73" s="556"/>
      <c r="Z73" s="282" t="str">
        <f>IFERROR(VLOOKUP(X73, 【参考】数式用!$A$2:$B$48, 2, FALSE), "")</f>
        <v/>
      </c>
      <c r="AA73" s="301"/>
      <c r="AB73" s="302"/>
      <c r="AC73" s="303">
        <f t="shared" si="0"/>
        <v>0</v>
      </c>
      <c r="AD73" s="296"/>
      <c r="AE73" s="199"/>
      <c r="AF73" s="201"/>
    </row>
    <row r="74" spans="1:32" ht="49.95" customHeight="1">
      <c r="A74" s="198">
        <f t="shared" si="1"/>
        <v>36</v>
      </c>
      <c r="B74" s="564"/>
      <c r="C74" s="565"/>
      <c r="D74" s="565"/>
      <c r="E74" s="565"/>
      <c r="F74" s="565"/>
      <c r="G74" s="565"/>
      <c r="H74" s="565"/>
      <c r="I74" s="565"/>
      <c r="J74" s="565"/>
      <c r="K74" s="566"/>
      <c r="L74" s="552"/>
      <c r="M74" s="553"/>
      <c r="N74" s="553"/>
      <c r="O74" s="553"/>
      <c r="P74" s="554"/>
      <c r="Q74" s="545"/>
      <c r="R74" s="545"/>
      <c r="S74" s="545"/>
      <c r="T74" s="545"/>
      <c r="U74" s="545"/>
      <c r="V74" s="287"/>
      <c r="W74" s="97"/>
      <c r="X74" s="555"/>
      <c r="Y74" s="556"/>
      <c r="Z74" s="282" t="str">
        <f>IFERROR(VLOOKUP(X74, 【参考】数式用!$A$2:$B$48, 2, FALSE), "")</f>
        <v/>
      </c>
      <c r="AA74" s="301"/>
      <c r="AB74" s="302"/>
      <c r="AC74" s="303">
        <f t="shared" si="0"/>
        <v>0</v>
      </c>
      <c r="AD74" s="296"/>
      <c r="AE74" s="199"/>
      <c r="AF74" s="201"/>
    </row>
    <row r="75" spans="1:32" ht="49.95" customHeight="1">
      <c r="A75" s="198">
        <f t="shared" si="1"/>
        <v>37</v>
      </c>
      <c r="B75" s="564"/>
      <c r="C75" s="565"/>
      <c r="D75" s="565"/>
      <c r="E75" s="565"/>
      <c r="F75" s="565"/>
      <c r="G75" s="565"/>
      <c r="H75" s="565"/>
      <c r="I75" s="565"/>
      <c r="J75" s="565"/>
      <c r="K75" s="566"/>
      <c r="L75" s="552"/>
      <c r="M75" s="553"/>
      <c r="N75" s="553"/>
      <c r="O75" s="553"/>
      <c r="P75" s="554"/>
      <c r="Q75" s="545"/>
      <c r="R75" s="545"/>
      <c r="S75" s="545"/>
      <c r="T75" s="545"/>
      <c r="U75" s="545"/>
      <c r="V75" s="287"/>
      <c r="W75" s="97"/>
      <c r="X75" s="555"/>
      <c r="Y75" s="556"/>
      <c r="Z75" s="282" t="str">
        <f>IFERROR(VLOOKUP(X75, 【参考】数式用!$A$2:$B$48, 2, FALSE), "")</f>
        <v/>
      </c>
      <c r="AA75" s="301"/>
      <c r="AB75" s="302"/>
      <c r="AC75" s="303">
        <f t="shared" si="0"/>
        <v>0</v>
      </c>
      <c r="AD75" s="296"/>
      <c r="AE75" s="199"/>
      <c r="AF75" s="201"/>
    </row>
    <row r="76" spans="1:32" ht="49.95" customHeight="1">
      <c r="A76" s="198">
        <f t="shared" si="1"/>
        <v>38</v>
      </c>
      <c r="B76" s="564"/>
      <c r="C76" s="565"/>
      <c r="D76" s="565"/>
      <c r="E76" s="565"/>
      <c r="F76" s="565"/>
      <c r="G76" s="565"/>
      <c r="H76" s="565"/>
      <c r="I76" s="565"/>
      <c r="J76" s="565"/>
      <c r="K76" s="566"/>
      <c r="L76" s="552"/>
      <c r="M76" s="553"/>
      <c r="N76" s="553"/>
      <c r="O76" s="553"/>
      <c r="P76" s="554"/>
      <c r="Q76" s="545"/>
      <c r="R76" s="545"/>
      <c r="S76" s="545"/>
      <c r="T76" s="545"/>
      <c r="U76" s="545"/>
      <c r="V76" s="287"/>
      <c r="W76" s="97"/>
      <c r="X76" s="555"/>
      <c r="Y76" s="556"/>
      <c r="Z76" s="282" t="str">
        <f>IFERROR(VLOOKUP(X76, 【参考】数式用!$A$2:$B$48, 2, FALSE), "")</f>
        <v/>
      </c>
      <c r="AA76" s="301"/>
      <c r="AB76" s="302"/>
      <c r="AC76" s="303">
        <f t="shared" si="0"/>
        <v>0</v>
      </c>
      <c r="AD76" s="296"/>
      <c r="AE76" s="199"/>
      <c r="AF76" s="201"/>
    </row>
    <row r="77" spans="1:32" ht="49.95" customHeight="1">
      <c r="A77" s="198">
        <f t="shared" si="1"/>
        <v>39</v>
      </c>
      <c r="B77" s="564"/>
      <c r="C77" s="565"/>
      <c r="D77" s="565"/>
      <c r="E77" s="565"/>
      <c r="F77" s="565"/>
      <c r="G77" s="565"/>
      <c r="H77" s="565"/>
      <c r="I77" s="565"/>
      <c r="J77" s="565"/>
      <c r="K77" s="566"/>
      <c r="L77" s="552"/>
      <c r="M77" s="553"/>
      <c r="N77" s="553"/>
      <c r="O77" s="553"/>
      <c r="P77" s="554"/>
      <c r="Q77" s="545"/>
      <c r="R77" s="545"/>
      <c r="S77" s="545"/>
      <c r="T77" s="545"/>
      <c r="U77" s="545"/>
      <c r="V77" s="287"/>
      <c r="W77" s="97"/>
      <c r="X77" s="555"/>
      <c r="Y77" s="556"/>
      <c r="Z77" s="282" t="str">
        <f>IFERROR(VLOOKUP(X77, 【参考】数式用!$A$2:$B$48, 2, FALSE), "")</f>
        <v/>
      </c>
      <c r="AA77" s="301"/>
      <c r="AB77" s="302"/>
      <c r="AC77" s="303">
        <f t="shared" si="0"/>
        <v>0</v>
      </c>
      <c r="AD77" s="296"/>
      <c r="AE77" s="199"/>
      <c r="AF77" s="201"/>
    </row>
    <row r="78" spans="1:32" ht="49.95" customHeight="1">
      <c r="A78" s="198">
        <f t="shared" ref="A78:A104" si="2">A77+1</f>
        <v>40</v>
      </c>
      <c r="B78" s="564"/>
      <c r="C78" s="565"/>
      <c r="D78" s="565"/>
      <c r="E78" s="565"/>
      <c r="F78" s="565"/>
      <c r="G78" s="565"/>
      <c r="H78" s="565"/>
      <c r="I78" s="565"/>
      <c r="J78" s="565"/>
      <c r="K78" s="566"/>
      <c r="L78" s="552"/>
      <c r="M78" s="553"/>
      <c r="N78" s="553"/>
      <c r="O78" s="553"/>
      <c r="P78" s="554"/>
      <c r="Q78" s="544"/>
      <c r="R78" s="544"/>
      <c r="S78" s="544"/>
      <c r="T78" s="544"/>
      <c r="U78" s="544"/>
      <c r="V78" s="97"/>
      <c r="W78" s="97"/>
      <c r="X78" s="555"/>
      <c r="Y78" s="556"/>
      <c r="Z78" s="282" t="str">
        <f>IFERROR(VLOOKUP(X78, 【参考】数式用!$A$2:$B$48, 2, FALSE), "")</f>
        <v/>
      </c>
      <c r="AA78" s="301"/>
      <c r="AB78" s="302"/>
      <c r="AC78" s="303">
        <f t="shared" si="0"/>
        <v>0</v>
      </c>
      <c r="AD78" s="296"/>
      <c r="AE78" s="199"/>
      <c r="AF78" s="201"/>
    </row>
    <row r="79" spans="1:32" ht="49.95" customHeight="1">
      <c r="A79" s="198">
        <f t="shared" si="2"/>
        <v>41</v>
      </c>
      <c r="B79" s="564"/>
      <c r="C79" s="565"/>
      <c r="D79" s="565"/>
      <c r="E79" s="565"/>
      <c r="F79" s="565"/>
      <c r="G79" s="565"/>
      <c r="H79" s="565"/>
      <c r="I79" s="565"/>
      <c r="J79" s="565"/>
      <c r="K79" s="566"/>
      <c r="L79" s="552"/>
      <c r="M79" s="553"/>
      <c r="N79" s="553"/>
      <c r="O79" s="553"/>
      <c r="P79" s="554"/>
      <c r="Q79" s="544"/>
      <c r="R79" s="544"/>
      <c r="S79" s="544"/>
      <c r="T79" s="544"/>
      <c r="U79" s="544"/>
      <c r="V79" s="97"/>
      <c r="W79" s="97"/>
      <c r="X79" s="555"/>
      <c r="Y79" s="556"/>
      <c r="Z79" s="282" t="str">
        <f>IFERROR(VLOOKUP(X79, 【参考】数式用!$A$2:$B$48, 2, FALSE), "")</f>
        <v/>
      </c>
      <c r="AA79" s="301"/>
      <c r="AB79" s="302"/>
      <c r="AC79" s="303">
        <f t="shared" si="0"/>
        <v>0</v>
      </c>
      <c r="AD79" s="296"/>
      <c r="AE79" s="199"/>
      <c r="AF79" s="201"/>
    </row>
    <row r="80" spans="1:32" ht="49.95" customHeight="1">
      <c r="A80" s="198">
        <f t="shared" si="2"/>
        <v>42</v>
      </c>
      <c r="B80" s="564"/>
      <c r="C80" s="565"/>
      <c r="D80" s="565"/>
      <c r="E80" s="565"/>
      <c r="F80" s="565"/>
      <c r="G80" s="565"/>
      <c r="H80" s="565"/>
      <c r="I80" s="565"/>
      <c r="J80" s="565"/>
      <c r="K80" s="566"/>
      <c r="L80" s="552"/>
      <c r="M80" s="553"/>
      <c r="N80" s="553"/>
      <c r="O80" s="553"/>
      <c r="P80" s="554"/>
      <c r="Q80" s="544"/>
      <c r="R80" s="544"/>
      <c r="S80" s="544"/>
      <c r="T80" s="544"/>
      <c r="U80" s="544"/>
      <c r="V80" s="97"/>
      <c r="W80" s="97"/>
      <c r="X80" s="555"/>
      <c r="Y80" s="556"/>
      <c r="Z80" s="282" t="str">
        <f>IFERROR(VLOOKUP(X80, 【参考】数式用!$A$2:$B$48, 2, FALSE), "")</f>
        <v/>
      </c>
      <c r="AA80" s="301"/>
      <c r="AB80" s="302"/>
      <c r="AC80" s="303">
        <f t="shared" si="0"/>
        <v>0</v>
      </c>
      <c r="AD80" s="296"/>
      <c r="AE80" s="199"/>
      <c r="AF80" s="201"/>
    </row>
    <row r="81" spans="1:32" ht="49.95" customHeight="1">
      <c r="A81" s="198">
        <f t="shared" si="2"/>
        <v>43</v>
      </c>
      <c r="B81" s="564"/>
      <c r="C81" s="565"/>
      <c r="D81" s="565"/>
      <c r="E81" s="565"/>
      <c r="F81" s="565"/>
      <c r="G81" s="565"/>
      <c r="H81" s="565"/>
      <c r="I81" s="565"/>
      <c r="J81" s="565"/>
      <c r="K81" s="566"/>
      <c r="L81" s="552"/>
      <c r="M81" s="553"/>
      <c r="N81" s="553"/>
      <c r="O81" s="553"/>
      <c r="P81" s="554"/>
      <c r="Q81" s="544"/>
      <c r="R81" s="544"/>
      <c r="S81" s="544"/>
      <c r="T81" s="544"/>
      <c r="U81" s="544"/>
      <c r="V81" s="97"/>
      <c r="W81" s="97"/>
      <c r="X81" s="555"/>
      <c r="Y81" s="556"/>
      <c r="Z81" s="282" t="str">
        <f>IFERROR(VLOOKUP(X81, 【参考】数式用!$A$2:$B$48, 2, FALSE), "")</f>
        <v/>
      </c>
      <c r="AA81" s="301"/>
      <c r="AB81" s="302"/>
      <c r="AC81" s="303">
        <f t="shared" si="0"/>
        <v>0</v>
      </c>
      <c r="AD81" s="296"/>
      <c r="AE81" s="199"/>
      <c r="AF81" s="201"/>
    </row>
    <row r="82" spans="1:32" ht="49.95" customHeight="1">
      <c r="A82" s="198">
        <f t="shared" si="2"/>
        <v>44</v>
      </c>
      <c r="B82" s="564"/>
      <c r="C82" s="565"/>
      <c r="D82" s="565"/>
      <c r="E82" s="565"/>
      <c r="F82" s="565"/>
      <c r="G82" s="565"/>
      <c r="H82" s="565"/>
      <c r="I82" s="565"/>
      <c r="J82" s="565"/>
      <c r="K82" s="566"/>
      <c r="L82" s="552"/>
      <c r="M82" s="553"/>
      <c r="N82" s="553"/>
      <c r="O82" s="553"/>
      <c r="P82" s="554"/>
      <c r="Q82" s="544"/>
      <c r="R82" s="544"/>
      <c r="S82" s="544"/>
      <c r="T82" s="544"/>
      <c r="U82" s="544"/>
      <c r="V82" s="97"/>
      <c r="W82" s="97"/>
      <c r="X82" s="555"/>
      <c r="Y82" s="556"/>
      <c r="Z82" s="282" t="str">
        <f>IFERROR(VLOOKUP(X82, 【参考】数式用!$A$2:$B$48, 2, FALSE), "")</f>
        <v/>
      </c>
      <c r="AA82" s="301"/>
      <c r="AB82" s="302"/>
      <c r="AC82" s="303">
        <f t="shared" si="0"/>
        <v>0</v>
      </c>
      <c r="AD82" s="296"/>
      <c r="AE82" s="199"/>
      <c r="AF82" s="201"/>
    </row>
    <row r="83" spans="1:32" ht="49.95" customHeight="1">
      <c r="A83" s="198">
        <f t="shared" si="2"/>
        <v>45</v>
      </c>
      <c r="B83" s="571"/>
      <c r="C83" s="572"/>
      <c r="D83" s="572"/>
      <c r="E83" s="572"/>
      <c r="F83" s="572"/>
      <c r="G83" s="572"/>
      <c r="H83" s="572"/>
      <c r="I83" s="572"/>
      <c r="J83" s="572"/>
      <c r="K83" s="572"/>
      <c r="L83" s="552"/>
      <c r="M83" s="553"/>
      <c r="N83" s="553"/>
      <c r="O83" s="553"/>
      <c r="P83" s="554"/>
      <c r="Q83" s="544"/>
      <c r="R83" s="544"/>
      <c r="S83" s="544"/>
      <c r="T83" s="544"/>
      <c r="U83" s="544"/>
      <c r="V83" s="97"/>
      <c r="W83" s="97"/>
      <c r="X83" s="555"/>
      <c r="Y83" s="556"/>
      <c r="Z83" s="282" t="str">
        <f>IFERROR(VLOOKUP(X83, 【参考】数式用!$A$2:$B$48, 2, FALSE), "")</f>
        <v/>
      </c>
      <c r="AA83" s="301"/>
      <c r="AB83" s="302"/>
      <c r="AC83" s="303">
        <f t="shared" si="0"/>
        <v>0</v>
      </c>
      <c r="AD83" s="296"/>
      <c r="AE83" s="199"/>
      <c r="AF83" s="201"/>
    </row>
    <row r="84" spans="1:32" ht="49.95" customHeight="1">
      <c r="A84" s="198">
        <f t="shared" si="2"/>
        <v>46</v>
      </c>
      <c r="B84" s="571"/>
      <c r="C84" s="572"/>
      <c r="D84" s="572"/>
      <c r="E84" s="572"/>
      <c r="F84" s="572"/>
      <c r="G84" s="572"/>
      <c r="H84" s="572"/>
      <c r="I84" s="572"/>
      <c r="J84" s="572"/>
      <c r="K84" s="572"/>
      <c r="L84" s="552"/>
      <c r="M84" s="553"/>
      <c r="N84" s="553"/>
      <c r="O84" s="553"/>
      <c r="P84" s="554"/>
      <c r="Q84" s="544"/>
      <c r="R84" s="544"/>
      <c r="S84" s="544"/>
      <c r="T84" s="544"/>
      <c r="U84" s="544"/>
      <c r="V84" s="97"/>
      <c r="W84" s="97"/>
      <c r="X84" s="555"/>
      <c r="Y84" s="556"/>
      <c r="Z84" s="282" t="str">
        <f>IFERROR(VLOOKUP(X84, 【参考】数式用!$A$2:$B$48, 2, FALSE), "")</f>
        <v/>
      </c>
      <c r="AA84" s="301"/>
      <c r="AB84" s="302"/>
      <c r="AC84" s="303">
        <f t="shared" si="0"/>
        <v>0</v>
      </c>
      <c r="AD84" s="296"/>
      <c r="AE84" s="199"/>
      <c r="AF84" s="201"/>
    </row>
    <row r="85" spans="1:32" ht="49.95" customHeight="1">
      <c r="A85" s="198">
        <f t="shared" si="2"/>
        <v>47</v>
      </c>
      <c r="B85" s="571"/>
      <c r="C85" s="572"/>
      <c r="D85" s="572"/>
      <c r="E85" s="572"/>
      <c r="F85" s="572"/>
      <c r="G85" s="572"/>
      <c r="H85" s="572"/>
      <c r="I85" s="572"/>
      <c r="J85" s="572"/>
      <c r="K85" s="572"/>
      <c r="L85" s="552"/>
      <c r="M85" s="553"/>
      <c r="N85" s="553"/>
      <c r="O85" s="553"/>
      <c r="P85" s="554"/>
      <c r="Q85" s="544"/>
      <c r="R85" s="544"/>
      <c r="S85" s="544"/>
      <c r="T85" s="544"/>
      <c r="U85" s="544"/>
      <c r="V85" s="97"/>
      <c r="W85" s="97"/>
      <c r="X85" s="555"/>
      <c r="Y85" s="556"/>
      <c r="Z85" s="282" t="str">
        <f>IFERROR(VLOOKUP(X85, 【参考】数式用!$A$2:$B$48, 2, FALSE), "")</f>
        <v/>
      </c>
      <c r="AA85" s="301"/>
      <c r="AB85" s="302"/>
      <c r="AC85" s="303">
        <f t="shared" si="0"/>
        <v>0</v>
      </c>
      <c r="AD85" s="296"/>
      <c r="AE85" s="199"/>
      <c r="AF85" s="201"/>
    </row>
    <row r="86" spans="1:32" ht="49.95" customHeight="1">
      <c r="A86" s="198">
        <f t="shared" si="2"/>
        <v>48</v>
      </c>
      <c r="B86" s="571"/>
      <c r="C86" s="572"/>
      <c r="D86" s="572"/>
      <c r="E86" s="572"/>
      <c r="F86" s="572"/>
      <c r="G86" s="572"/>
      <c r="H86" s="572"/>
      <c r="I86" s="572"/>
      <c r="J86" s="572"/>
      <c r="K86" s="572"/>
      <c r="L86" s="552"/>
      <c r="M86" s="553"/>
      <c r="N86" s="553"/>
      <c r="O86" s="553"/>
      <c r="P86" s="554"/>
      <c r="Q86" s="544"/>
      <c r="R86" s="544"/>
      <c r="S86" s="544"/>
      <c r="T86" s="544"/>
      <c r="U86" s="544"/>
      <c r="V86" s="97"/>
      <c r="W86" s="97"/>
      <c r="X86" s="555"/>
      <c r="Y86" s="556"/>
      <c r="Z86" s="282" t="str">
        <f>IFERROR(VLOOKUP(X86, 【参考】数式用!$A$2:$B$48, 2, FALSE), "")</f>
        <v/>
      </c>
      <c r="AA86" s="301"/>
      <c r="AB86" s="302"/>
      <c r="AC86" s="303">
        <f t="shared" si="0"/>
        <v>0</v>
      </c>
      <c r="AD86" s="296"/>
      <c r="AE86" s="199"/>
      <c r="AF86" s="201"/>
    </row>
    <row r="87" spans="1:32" ht="49.95" customHeight="1">
      <c r="A87" s="198">
        <f t="shared" si="2"/>
        <v>49</v>
      </c>
      <c r="B87" s="571"/>
      <c r="C87" s="572"/>
      <c r="D87" s="572"/>
      <c r="E87" s="572"/>
      <c r="F87" s="572"/>
      <c r="G87" s="572"/>
      <c r="H87" s="572"/>
      <c r="I87" s="572"/>
      <c r="J87" s="572"/>
      <c r="K87" s="572"/>
      <c r="L87" s="552"/>
      <c r="M87" s="553"/>
      <c r="N87" s="553"/>
      <c r="O87" s="553"/>
      <c r="P87" s="554"/>
      <c r="Q87" s="544"/>
      <c r="R87" s="544"/>
      <c r="S87" s="544"/>
      <c r="T87" s="544"/>
      <c r="U87" s="544"/>
      <c r="V87" s="97"/>
      <c r="W87" s="97"/>
      <c r="X87" s="555"/>
      <c r="Y87" s="556"/>
      <c r="Z87" s="282" t="str">
        <f>IFERROR(VLOOKUP(X87, 【参考】数式用!$A$2:$B$48, 2, FALSE), "")</f>
        <v/>
      </c>
      <c r="AA87" s="301"/>
      <c r="AB87" s="302"/>
      <c r="AC87" s="303">
        <f t="shared" si="0"/>
        <v>0</v>
      </c>
      <c r="AD87" s="296"/>
      <c r="AE87" s="199"/>
      <c r="AF87" s="201"/>
    </row>
    <row r="88" spans="1:32" ht="49.95" customHeight="1">
      <c r="A88" s="198">
        <f t="shared" si="2"/>
        <v>50</v>
      </c>
      <c r="B88" s="571"/>
      <c r="C88" s="572"/>
      <c r="D88" s="572"/>
      <c r="E88" s="572"/>
      <c r="F88" s="572"/>
      <c r="G88" s="572"/>
      <c r="H88" s="572"/>
      <c r="I88" s="572"/>
      <c r="J88" s="572"/>
      <c r="K88" s="572"/>
      <c r="L88" s="552"/>
      <c r="M88" s="553"/>
      <c r="N88" s="553"/>
      <c r="O88" s="553"/>
      <c r="P88" s="554"/>
      <c r="Q88" s="544"/>
      <c r="R88" s="544"/>
      <c r="S88" s="544"/>
      <c r="T88" s="544"/>
      <c r="U88" s="544"/>
      <c r="V88" s="97"/>
      <c r="W88" s="97"/>
      <c r="X88" s="555"/>
      <c r="Y88" s="556"/>
      <c r="Z88" s="282" t="str">
        <f>IFERROR(VLOOKUP(X88, 【参考】数式用!$A$2:$B$48, 2, FALSE), "")</f>
        <v/>
      </c>
      <c r="AA88" s="301"/>
      <c r="AB88" s="302"/>
      <c r="AC88" s="303">
        <f t="shared" si="0"/>
        <v>0</v>
      </c>
      <c r="AD88" s="296"/>
      <c r="AE88" s="199"/>
      <c r="AF88" s="201"/>
    </row>
    <row r="89" spans="1:32" ht="49.95" customHeight="1">
      <c r="A89" s="198">
        <f t="shared" si="2"/>
        <v>51</v>
      </c>
      <c r="B89" s="571"/>
      <c r="C89" s="572"/>
      <c r="D89" s="572"/>
      <c r="E89" s="572"/>
      <c r="F89" s="572"/>
      <c r="G89" s="572"/>
      <c r="H89" s="572"/>
      <c r="I89" s="572"/>
      <c r="J89" s="572"/>
      <c r="K89" s="572"/>
      <c r="L89" s="552"/>
      <c r="M89" s="553"/>
      <c r="N89" s="553"/>
      <c r="O89" s="553"/>
      <c r="P89" s="554"/>
      <c r="Q89" s="544"/>
      <c r="R89" s="544"/>
      <c r="S89" s="544"/>
      <c r="T89" s="544"/>
      <c r="U89" s="544"/>
      <c r="V89" s="97"/>
      <c r="W89" s="97"/>
      <c r="X89" s="555"/>
      <c r="Y89" s="556"/>
      <c r="Z89" s="282" t="str">
        <f>IFERROR(VLOOKUP(X89, 【参考】数式用!$A$2:$B$48, 2, FALSE), "")</f>
        <v/>
      </c>
      <c r="AA89" s="301"/>
      <c r="AB89" s="302"/>
      <c r="AC89" s="303">
        <f t="shared" si="0"/>
        <v>0</v>
      </c>
      <c r="AD89" s="296"/>
      <c r="AE89" s="199"/>
      <c r="AF89" s="201"/>
    </row>
    <row r="90" spans="1:32" ht="49.95" customHeight="1">
      <c r="A90" s="198">
        <f t="shared" si="2"/>
        <v>52</v>
      </c>
      <c r="B90" s="571"/>
      <c r="C90" s="572"/>
      <c r="D90" s="572"/>
      <c r="E90" s="572"/>
      <c r="F90" s="572"/>
      <c r="G90" s="572"/>
      <c r="H90" s="572"/>
      <c r="I90" s="572"/>
      <c r="J90" s="572"/>
      <c r="K90" s="572"/>
      <c r="L90" s="552"/>
      <c r="M90" s="553"/>
      <c r="N90" s="553"/>
      <c r="O90" s="553"/>
      <c r="P90" s="554"/>
      <c r="Q90" s="544"/>
      <c r="R90" s="544"/>
      <c r="S90" s="544"/>
      <c r="T90" s="544"/>
      <c r="U90" s="544"/>
      <c r="V90" s="97"/>
      <c r="W90" s="97"/>
      <c r="X90" s="555"/>
      <c r="Y90" s="556"/>
      <c r="Z90" s="282" t="str">
        <f>IFERROR(VLOOKUP(X90, 【参考】数式用!$A$2:$B$48, 2, FALSE), "")</f>
        <v/>
      </c>
      <c r="AA90" s="301"/>
      <c r="AB90" s="302"/>
      <c r="AC90" s="303">
        <f t="shared" si="0"/>
        <v>0</v>
      </c>
      <c r="AD90" s="296"/>
      <c r="AE90" s="199"/>
      <c r="AF90" s="201"/>
    </row>
    <row r="91" spans="1:32" ht="49.95" customHeight="1">
      <c r="A91" s="198">
        <f t="shared" si="2"/>
        <v>53</v>
      </c>
      <c r="B91" s="571"/>
      <c r="C91" s="572"/>
      <c r="D91" s="572"/>
      <c r="E91" s="572"/>
      <c r="F91" s="572"/>
      <c r="G91" s="572"/>
      <c r="H91" s="572"/>
      <c r="I91" s="572"/>
      <c r="J91" s="572"/>
      <c r="K91" s="572"/>
      <c r="L91" s="552"/>
      <c r="M91" s="553"/>
      <c r="N91" s="553"/>
      <c r="O91" s="553"/>
      <c r="P91" s="554"/>
      <c r="Q91" s="544"/>
      <c r="R91" s="544"/>
      <c r="S91" s="544"/>
      <c r="T91" s="544"/>
      <c r="U91" s="544"/>
      <c r="V91" s="97"/>
      <c r="W91" s="97"/>
      <c r="X91" s="555"/>
      <c r="Y91" s="556"/>
      <c r="Z91" s="282" t="str">
        <f>IFERROR(VLOOKUP(X91, 【参考】数式用!$A$2:$B$48, 2, FALSE), "")</f>
        <v/>
      </c>
      <c r="AA91" s="301"/>
      <c r="AB91" s="302"/>
      <c r="AC91" s="303">
        <f t="shared" si="0"/>
        <v>0</v>
      </c>
      <c r="AD91" s="296"/>
      <c r="AE91" s="199"/>
      <c r="AF91" s="201"/>
    </row>
    <row r="92" spans="1:32" ht="49.95" customHeight="1">
      <c r="A92" s="198">
        <f t="shared" si="2"/>
        <v>54</v>
      </c>
      <c r="B92" s="571"/>
      <c r="C92" s="572"/>
      <c r="D92" s="572"/>
      <c r="E92" s="572"/>
      <c r="F92" s="572"/>
      <c r="G92" s="572"/>
      <c r="H92" s="572"/>
      <c r="I92" s="572"/>
      <c r="J92" s="572"/>
      <c r="K92" s="572"/>
      <c r="L92" s="552"/>
      <c r="M92" s="553"/>
      <c r="N92" s="553"/>
      <c r="O92" s="553"/>
      <c r="P92" s="554"/>
      <c r="Q92" s="544"/>
      <c r="R92" s="544"/>
      <c r="S92" s="544"/>
      <c r="T92" s="544"/>
      <c r="U92" s="544"/>
      <c r="V92" s="97"/>
      <c r="W92" s="97"/>
      <c r="X92" s="555"/>
      <c r="Y92" s="556"/>
      <c r="Z92" s="282" t="str">
        <f>IFERROR(VLOOKUP(X92, 【参考】数式用!$A$2:$B$48, 2, FALSE), "")</f>
        <v/>
      </c>
      <c r="AA92" s="301"/>
      <c r="AB92" s="302"/>
      <c r="AC92" s="303">
        <f t="shared" si="0"/>
        <v>0</v>
      </c>
      <c r="AD92" s="296"/>
      <c r="AE92" s="199"/>
      <c r="AF92" s="201"/>
    </row>
    <row r="93" spans="1:32" ht="49.95" customHeight="1">
      <c r="A93" s="198">
        <f t="shared" si="2"/>
        <v>55</v>
      </c>
      <c r="B93" s="571"/>
      <c r="C93" s="572"/>
      <c r="D93" s="572"/>
      <c r="E93" s="572"/>
      <c r="F93" s="572"/>
      <c r="G93" s="572"/>
      <c r="H93" s="572"/>
      <c r="I93" s="572"/>
      <c r="J93" s="572"/>
      <c r="K93" s="572"/>
      <c r="L93" s="552"/>
      <c r="M93" s="553"/>
      <c r="N93" s="553"/>
      <c r="O93" s="553"/>
      <c r="P93" s="554"/>
      <c r="Q93" s="544"/>
      <c r="R93" s="544"/>
      <c r="S93" s="544"/>
      <c r="T93" s="544"/>
      <c r="U93" s="544"/>
      <c r="V93" s="97"/>
      <c r="W93" s="97"/>
      <c r="X93" s="555"/>
      <c r="Y93" s="556"/>
      <c r="Z93" s="282" t="str">
        <f>IFERROR(VLOOKUP(X93, 【参考】数式用!$A$2:$B$48, 2, FALSE), "")</f>
        <v/>
      </c>
      <c r="AA93" s="301"/>
      <c r="AB93" s="302"/>
      <c r="AC93" s="303">
        <f t="shared" si="0"/>
        <v>0</v>
      </c>
      <c r="AD93" s="296"/>
      <c r="AE93" s="199"/>
      <c r="AF93" s="201"/>
    </row>
    <row r="94" spans="1:32" ht="49.95" customHeight="1">
      <c r="A94" s="198">
        <f t="shared" si="2"/>
        <v>56</v>
      </c>
      <c r="B94" s="571"/>
      <c r="C94" s="572"/>
      <c r="D94" s="572"/>
      <c r="E94" s="572"/>
      <c r="F94" s="572"/>
      <c r="G94" s="572"/>
      <c r="H94" s="572"/>
      <c r="I94" s="572"/>
      <c r="J94" s="572"/>
      <c r="K94" s="572"/>
      <c r="L94" s="552"/>
      <c r="M94" s="553"/>
      <c r="N94" s="553"/>
      <c r="O94" s="553"/>
      <c r="P94" s="554"/>
      <c r="Q94" s="544"/>
      <c r="R94" s="544"/>
      <c r="S94" s="544"/>
      <c r="T94" s="544"/>
      <c r="U94" s="544"/>
      <c r="V94" s="97"/>
      <c r="W94" s="97"/>
      <c r="X94" s="555"/>
      <c r="Y94" s="556"/>
      <c r="Z94" s="282" t="str">
        <f>IFERROR(VLOOKUP(X94, 【参考】数式用!$A$2:$B$48, 2, FALSE), "")</f>
        <v/>
      </c>
      <c r="AA94" s="301"/>
      <c r="AB94" s="302"/>
      <c r="AC94" s="303">
        <f t="shared" si="0"/>
        <v>0</v>
      </c>
      <c r="AD94" s="296"/>
      <c r="AE94" s="199"/>
      <c r="AF94" s="201"/>
    </row>
    <row r="95" spans="1:32" ht="49.95" customHeight="1">
      <c r="A95" s="198">
        <f t="shared" si="2"/>
        <v>57</v>
      </c>
      <c r="B95" s="571"/>
      <c r="C95" s="572"/>
      <c r="D95" s="572"/>
      <c r="E95" s="572"/>
      <c r="F95" s="572"/>
      <c r="G95" s="572"/>
      <c r="H95" s="572"/>
      <c r="I95" s="572"/>
      <c r="J95" s="572"/>
      <c r="K95" s="572"/>
      <c r="L95" s="552"/>
      <c r="M95" s="553"/>
      <c r="N95" s="553"/>
      <c r="O95" s="553"/>
      <c r="P95" s="554"/>
      <c r="Q95" s="544"/>
      <c r="R95" s="544"/>
      <c r="S95" s="544"/>
      <c r="T95" s="544"/>
      <c r="U95" s="544"/>
      <c r="V95" s="97"/>
      <c r="W95" s="97"/>
      <c r="X95" s="555"/>
      <c r="Y95" s="556"/>
      <c r="Z95" s="282" t="str">
        <f>IFERROR(VLOOKUP(X95, 【参考】数式用!$A$2:$B$48, 2, FALSE), "")</f>
        <v/>
      </c>
      <c r="AA95" s="301"/>
      <c r="AB95" s="302"/>
      <c r="AC95" s="303">
        <f t="shared" si="0"/>
        <v>0</v>
      </c>
      <c r="AD95" s="296"/>
      <c r="AE95" s="199"/>
      <c r="AF95" s="201"/>
    </row>
    <row r="96" spans="1:32" ht="49.95" customHeight="1">
      <c r="A96" s="198">
        <f t="shared" si="2"/>
        <v>58</v>
      </c>
      <c r="B96" s="571"/>
      <c r="C96" s="572"/>
      <c r="D96" s="572"/>
      <c r="E96" s="572"/>
      <c r="F96" s="572"/>
      <c r="G96" s="572"/>
      <c r="H96" s="572"/>
      <c r="I96" s="572"/>
      <c r="J96" s="572"/>
      <c r="K96" s="572"/>
      <c r="L96" s="552"/>
      <c r="M96" s="553"/>
      <c r="N96" s="553"/>
      <c r="O96" s="553"/>
      <c r="P96" s="554"/>
      <c r="Q96" s="544"/>
      <c r="R96" s="544"/>
      <c r="S96" s="544"/>
      <c r="T96" s="544"/>
      <c r="U96" s="544"/>
      <c r="V96" s="97"/>
      <c r="W96" s="97"/>
      <c r="X96" s="555"/>
      <c r="Y96" s="556"/>
      <c r="Z96" s="282" t="str">
        <f>IFERROR(VLOOKUP(X96, 【参考】数式用!$A$2:$B$48, 2, FALSE), "")</f>
        <v/>
      </c>
      <c r="AA96" s="301"/>
      <c r="AB96" s="302"/>
      <c r="AC96" s="303">
        <f t="shared" si="0"/>
        <v>0</v>
      </c>
      <c r="AD96" s="296"/>
      <c r="AE96" s="199"/>
      <c r="AF96" s="201"/>
    </row>
    <row r="97" spans="1:32" ht="49.95" customHeight="1">
      <c r="A97" s="198">
        <f t="shared" si="2"/>
        <v>59</v>
      </c>
      <c r="B97" s="571"/>
      <c r="C97" s="572"/>
      <c r="D97" s="572"/>
      <c r="E97" s="572"/>
      <c r="F97" s="572"/>
      <c r="G97" s="572"/>
      <c r="H97" s="572"/>
      <c r="I97" s="572"/>
      <c r="J97" s="572"/>
      <c r="K97" s="572"/>
      <c r="L97" s="552"/>
      <c r="M97" s="553"/>
      <c r="N97" s="553"/>
      <c r="O97" s="553"/>
      <c r="P97" s="554"/>
      <c r="Q97" s="544"/>
      <c r="R97" s="544"/>
      <c r="S97" s="544"/>
      <c r="T97" s="544"/>
      <c r="U97" s="544"/>
      <c r="V97" s="97"/>
      <c r="W97" s="97"/>
      <c r="X97" s="555"/>
      <c r="Y97" s="556"/>
      <c r="Z97" s="282" t="str">
        <f>IFERROR(VLOOKUP(X97, 【参考】数式用!$A$2:$B$48, 2, FALSE), "")</f>
        <v/>
      </c>
      <c r="AA97" s="301"/>
      <c r="AB97" s="302"/>
      <c r="AC97" s="303">
        <f t="shared" si="0"/>
        <v>0</v>
      </c>
      <c r="AD97" s="296"/>
      <c r="AE97" s="199"/>
      <c r="AF97" s="201"/>
    </row>
    <row r="98" spans="1:32" ht="49.95" customHeight="1">
      <c r="A98" s="198">
        <f t="shared" si="2"/>
        <v>60</v>
      </c>
      <c r="B98" s="571"/>
      <c r="C98" s="572"/>
      <c r="D98" s="572"/>
      <c r="E98" s="572"/>
      <c r="F98" s="572"/>
      <c r="G98" s="572"/>
      <c r="H98" s="572"/>
      <c r="I98" s="572"/>
      <c r="J98" s="572"/>
      <c r="K98" s="572"/>
      <c r="L98" s="552"/>
      <c r="M98" s="553"/>
      <c r="N98" s="553"/>
      <c r="O98" s="553"/>
      <c r="P98" s="554"/>
      <c r="Q98" s="544"/>
      <c r="R98" s="544"/>
      <c r="S98" s="544"/>
      <c r="T98" s="544"/>
      <c r="U98" s="544"/>
      <c r="V98" s="97"/>
      <c r="W98" s="97"/>
      <c r="X98" s="555"/>
      <c r="Y98" s="556"/>
      <c r="Z98" s="282" t="str">
        <f>IFERROR(VLOOKUP(X98, 【参考】数式用!$A$2:$B$48, 2, FALSE), "")</f>
        <v/>
      </c>
      <c r="AA98" s="301"/>
      <c r="AB98" s="302"/>
      <c r="AC98" s="303">
        <f t="shared" si="0"/>
        <v>0</v>
      </c>
      <c r="AD98" s="296"/>
      <c r="AE98" s="199"/>
      <c r="AF98" s="201"/>
    </row>
    <row r="99" spans="1:32" ht="49.95" customHeight="1">
      <c r="A99" s="198">
        <f t="shared" si="2"/>
        <v>61</v>
      </c>
      <c r="B99" s="571"/>
      <c r="C99" s="572"/>
      <c r="D99" s="572"/>
      <c r="E99" s="572"/>
      <c r="F99" s="572"/>
      <c r="G99" s="572"/>
      <c r="H99" s="572"/>
      <c r="I99" s="572"/>
      <c r="J99" s="572"/>
      <c r="K99" s="572"/>
      <c r="L99" s="552"/>
      <c r="M99" s="553"/>
      <c r="N99" s="553"/>
      <c r="O99" s="553"/>
      <c r="P99" s="554"/>
      <c r="Q99" s="544"/>
      <c r="R99" s="544"/>
      <c r="S99" s="544"/>
      <c r="T99" s="544"/>
      <c r="U99" s="544"/>
      <c r="V99" s="97"/>
      <c r="W99" s="97"/>
      <c r="X99" s="555"/>
      <c r="Y99" s="556"/>
      <c r="Z99" s="282" t="str">
        <f>IFERROR(VLOOKUP(X99, 【参考】数式用!$A$2:$B$48, 2, FALSE), "")</f>
        <v/>
      </c>
      <c r="AA99" s="301"/>
      <c r="AB99" s="302"/>
      <c r="AC99" s="303">
        <f t="shared" si="0"/>
        <v>0</v>
      </c>
      <c r="AD99" s="296"/>
      <c r="AE99" s="199"/>
      <c r="AF99" s="201"/>
    </row>
    <row r="100" spans="1:32" ht="49.95" customHeight="1">
      <c r="A100" s="198">
        <f t="shared" si="2"/>
        <v>62</v>
      </c>
      <c r="B100" s="571"/>
      <c r="C100" s="572"/>
      <c r="D100" s="572"/>
      <c r="E100" s="572"/>
      <c r="F100" s="572"/>
      <c r="G100" s="572"/>
      <c r="H100" s="572"/>
      <c r="I100" s="572"/>
      <c r="J100" s="572"/>
      <c r="K100" s="572"/>
      <c r="L100" s="552"/>
      <c r="M100" s="553"/>
      <c r="N100" s="553"/>
      <c r="O100" s="553"/>
      <c r="P100" s="554"/>
      <c r="Q100" s="544"/>
      <c r="R100" s="544"/>
      <c r="S100" s="544"/>
      <c r="T100" s="544"/>
      <c r="U100" s="544"/>
      <c r="V100" s="97"/>
      <c r="W100" s="97"/>
      <c r="X100" s="555"/>
      <c r="Y100" s="556"/>
      <c r="Z100" s="282" t="str">
        <f>IFERROR(VLOOKUP(X100, 【参考】数式用!$A$2:$B$48, 2, FALSE), "")</f>
        <v/>
      </c>
      <c r="AA100" s="301"/>
      <c r="AB100" s="302"/>
      <c r="AC100" s="303">
        <f t="shared" si="0"/>
        <v>0</v>
      </c>
      <c r="AD100" s="296"/>
      <c r="AE100" s="199"/>
      <c r="AF100" s="201"/>
    </row>
    <row r="101" spans="1:32" ht="49.95" customHeight="1">
      <c r="A101" s="198">
        <f t="shared" si="2"/>
        <v>63</v>
      </c>
      <c r="B101" s="571"/>
      <c r="C101" s="572"/>
      <c r="D101" s="572"/>
      <c r="E101" s="572"/>
      <c r="F101" s="572"/>
      <c r="G101" s="572"/>
      <c r="H101" s="572"/>
      <c r="I101" s="572"/>
      <c r="J101" s="572"/>
      <c r="K101" s="572"/>
      <c r="L101" s="552"/>
      <c r="M101" s="553"/>
      <c r="N101" s="553"/>
      <c r="O101" s="553"/>
      <c r="P101" s="554"/>
      <c r="Q101" s="544"/>
      <c r="R101" s="544"/>
      <c r="S101" s="544"/>
      <c r="T101" s="544"/>
      <c r="U101" s="544"/>
      <c r="V101" s="97"/>
      <c r="W101" s="97"/>
      <c r="X101" s="555"/>
      <c r="Y101" s="556"/>
      <c r="Z101" s="282" t="str">
        <f>IFERROR(VLOOKUP(X101, 【参考】数式用!$A$2:$B$48, 2, FALSE), "")</f>
        <v/>
      </c>
      <c r="AA101" s="301"/>
      <c r="AB101" s="302"/>
      <c r="AC101" s="303">
        <f t="shared" si="0"/>
        <v>0</v>
      </c>
      <c r="AD101" s="296"/>
      <c r="AE101" s="199"/>
      <c r="AF101" s="201"/>
    </row>
    <row r="102" spans="1:32" ht="49.95" customHeight="1">
      <c r="A102" s="198">
        <f t="shared" si="2"/>
        <v>64</v>
      </c>
      <c r="B102" s="571"/>
      <c r="C102" s="572"/>
      <c r="D102" s="572"/>
      <c r="E102" s="572"/>
      <c r="F102" s="572"/>
      <c r="G102" s="572"/>
      <c r="H102" s="572"/>
      <c r="I102" s="572"/>
      <c r="J102" s="572"/>
      <c r="K102" s="572"/>
      <c r="L102" s="552"/>
      <c r="M102" s="553"/>
      <c r="N102" s="553"/>
      <c r="O102" s="553"/>
      <c r="P102" s="554"/>
      <c r="Q102" s="544"/>
      <c r="R102" s="544"/>
      <c r="S102" s="544"/>
      <c r="T102" s="544"/>
      <c r="U102" s="544"/>
      <c r="V102" s="97"/>
      <c r="W102" s="97"/>
      <c r="X102" s="555"/>
      <c r="Y102" s="556"/>
      <c r="Z102" s="282" t="str">
        <f>IFERROR(VLOOKUP(X102, 【参考】数式用!$A$2:$B$48, 2, FALSE), "")</f>
        <v/>
      </c>
      <c r="AA102" s="301"/>
      <c r="AB102" s="302"/>
      <c r="AC102" s="303">
        <f t="shared" si="0"/>
        <v>0</v>
      </c>
      <c r="AD102" s="296"/>
      <c r="AE102" s="199"/>
      <c r="AF102" s="201"/>
    </row>
    <row r="103" spans="1:32" ht="49.95" customHeight="1">
      <c r="A103" s="198">
        <f t="shared" si="2"/>
        <v>65</v>
      </c>
      <c r="B103" s="571"/>
      <c r="C103" s="572"/>
      <c r="D103" s="572"/>
      <c r="E103" s="572"/>
      <c r="F103" s="572"/>
      <c r="G103" s="572"/>
      <c r="H103" s="572"/>
      <c r="I103" s="572"/>
      <c r="J103" s="572"/>
      <c r="K103" s="572"/>
      <c r="L103" s="552"/>
      <c r="M103" s="553"/>
      <c r="N103" s="553"/>
      <c r="O103" s="553"/>
      <c r="P103" s="554"/>
      <c r="Q103" s="544"/>
      <c r="R103" s="544"/>
      <c r="S103" s="544"/>
      <c r="T103" s="544"/>
      <c r="U103" s="544"/>
      <c r="V103" s="97"/>
      <c r="W103" s="97"/>
      <c r="X103" s="555"/>
      <c r="Y103" s="556"/>
      <c r="Z103" s="282" t="str">
        <f>IFERROR(VLOOKUP(X103, 【参考】数式用!$A$2:$B$48, 2, FALSE), "")</f>
        <v/>
      </c>
      <c r="AA103" s="301"/>
      <c r="AB103" s="302"/>
      <c r="AC103" s="303">
        <f t="shared" si="0"/>
        <v>0</v>
      </c>
      <c r="AD103" s="296"/>
      <c r="AE103" s="199"/>
      <c r="AF103" s="201"/>
    </row>
    <row r="104" spans="1:32" ht="49.95" customHeight="1">
      <c r="A104" s="198">
        <f t="shared" si="2"/>
        <v>66</v>
      </c>
      <c r="B104" s="571"/>
      <c r="C104" s="572"/>
      <c r="D104" s="572"/>
      <c r="E104" s="572"/>
      <c r="F104" s="572"/>
      <c r="G104" s="572"/>
      <c r="H104" s="572"/>
      <c r="I104" s="572"/>
      <c r="J104" s="572"/>
      <c r="K104" s="572"/>
      <c r="L104" s="552"/>
      <c r="M104" s="553"/>
      <c r="N104" s="553"/>
      <c r="O104" s="553"/>
      <c r="P104" s="554"/>
      <c r="Q104" s="544"/>
      <c r="R104" s="544"/>
      <c r="S104" s="544"/>
      <c r="T104" s="544"/>
      <c r="U104" s="544"/>
      <c r="V104" s="97"/>
      <c r="W104" s="97"/>
      <c r="X104" s="555"/>
      <c r="Y104" s="556"/>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71"/>
      <c r="C105" s="572"/>
      <c r="D105" s="572"/>
      <c r="E105" s="572"/>
      <c r="F105" s="572"/>
      <c r="G105" s="572"/>
      <c r="H105" s="572"/>
      <c r="I105" s="572"/>
      <c r="J105" s="572"/>
      <c r="K105" s="572"/>
      <c r="L105" s="552"/>
      <c r="M105" s="553"/>
      <c r="N105" s="553"/>
      <c r="O105" s="553"/>
      <c r="P105" s="554"/>
      <c r="Q105" s="544"/>
      <c r="R105" s="544"/>
      <c r="S105" s="544"/>
      <c r="T105" s="544"/>
      <c r="U105" s="544"/>
      <c r="V105" s="97"/>
      <c r="W105" s="97"/>
      <c r="X105" s="555"/>
      <c r="Y105" s="556"/>
      <c r="Z105" s="282" t="str">
        <f>IFERROR(VLOOKUP(X105, 【参考】数式用!$A$2:$B$48, 2, FALSE), "")</f>
        <v/>
      </c>
      <c r="AA105" s="301"/>
      <c r="AB105" s="302"/>
      <c r="AC105" s="303">
        <f t="shared" si="3"/>
        <v>0</v>
      </c>
      <c r="AD105" s="296"/>
      <c r="AE105" s="199"/>
      <c r="AF105" s="201"/>
    </row>
    <row r="106" spans="1:32" ht="49.95" customHeight="1">
      <c r="A106" s="198">
        <f t="shared" si="4"/>
        <v>68</v>
      </c>
      <c r="B106" s="571"/>
      <c r="C106" s="572"/>
      <c r="D106" s="572"/>
      <c r="E106" s="572"/>
      <c r="F106" s="572"/>
      <c r="G106" s="572"/>
      <c r="H106" s="572"/>
      <c r="I106" s="572"/>
      <c r="J106" s="572"/>
      <c r="K106" s="572"/>
      <c r="L106" s="552"/>
      <c r="M106" s="553"/>
      <c r="N106" s="553"/>
      <c r="O106" s="553"/>
      <c r="P106" s="554"/>
      <c r="Q106" s="544"/>
      <c r="R106" s="544"/>
      <c r="S106" s="544"/>
      <c r="T106" s="544"/>
      <c r="U106" s="544"/>
      <c r="V106" s="97"/>
      <c r="W106" s="97"/>
      <c r="X106" s="555"/>
      <c r="Y106" s="556"/>
      <c r="Z106" s="282" t="str">
        <f>IFERROR(VLOOKUP(X106, 【参考】数式用!$A$2:$B$48, 2, FALSE), "")</f>
        <v/>
      </c>
      <c r="AA106" s="301"/>
      <c r="AB106" s="302"/>
      <c r="AC106" s="303">
        <f t="shared" si="3"/>
        <v>0</v>
      </c>
      <c r="AD106" s="296"/>
      <c r="AE106" s="199"/>
      <c r="AF106" s="201"/>
    </row>
    <row r="107" spans="1:32" ht="49.95" customHeight="1">
      <c r="A107" s="198">
        <f t="shared" si="4"/>
        <v>69</v>
      </c>
      <c r="B107" s="571"/>
      <c r="C107" s="572"/>
      <c r="D107" s="572"/>
      <c r="E107" s="572"/>
      <c r="F107" s="572"/>
      <c r="G107" s="572"/>
      <c r="H107" s="572"/>
      <c r="I107" s="572"/>
      <c r="J107" s="572"/>
      <c r="K107" s="572"/>
      <c r="L107" s="552"/>
      <c r="M107" s="553"/>
      <c r="N107" s="553"/>
      <c r="O107" s="553"/>
      <c r="P107" s="554"/>
      <c r="Q107" s="544"/>
      <c r="R107" s="544"/>
      <c r="S107" s="544"/>
      <c r="T107" s="544"/>
      <c r="U107" s="544"/>
      <c r="V107" s="97"/>
      <c r="W107" s="97"/>
      <c r="X107" s="555"/>
      <c r="Y107" s="556"/>
      <c r="Z107" s="282" t="str">
        <f>IFERROR(VLOOKUP(X107, 【参考】数式用!$A$2:$B$48, 2, FALSE), "")</f>
        <v/>
      </c>
      <c r="AA107" s="301"/>
      <c r="AB107" s="302"/>
      <c r="AC107" s="303">
        <f t="shared" si="3"/>
        <v>0</v>
      </c>
      <c r="AD107" s="296"/>
      <c r="AE107" s="199"/>
      <c r="AF107" s="201"/>
    </row>
    <row r="108" spans="1:32" ht="49.95" customHeight="1">
      <c r="A108" s="198">
        <f t="shared" si="4"/>
        <v>70</v>
      </c>
      <c r="B108" s="571"/>
      <c r="C108" s="572"/>
      <c r="D108" s="572"/>
      <c r="E108" s="572"/>
      <c r="F108" s="572"/>
      <c r="G108" s="572"/>
      <c r="H108" s="572"/>
      <c r="I108" s="572"/>
      <c r="J108" s="572"/>
      <c r="K108" s="572"/>
      <c r="L108" s="552"/>
      <c r="M108" s="553"/>
      <c r="N108" s="553"/>
      <c r="O108" s="553"/>
      <c r="P108" s="554"/>
      <c r="Q108" s="544"/>
      <c r="R108" s="544"/>
      <c r="S108" s="544"/>
      <c r="T108" s="544"/>
      <c r="U108" s="544"/>
      <c r="V108" s="97"/>
      <c r="W108" s="97"/>
      <c r="X108" s="555"/>
      <c r="Y108" s="556"/>
      <c r="Z108" s="282" t="str">
        <f>IFERROR(VLOOKUP(X108, 【参考】数式用!$A$2:$B$48, 2, FALSE), "")</f>
        <v/>
      </c>
      <c r="AA108" s="301"/>
      <c r="AB108" s="302"/>
      <c r="AC108" s="303">
        <f t="shared" si="3"/>
        <v>0</v>
      </c>
      <c r="AD108" s="296"/>
      <c r="AE108" s="199"/>
      <c r="AF108" s="201"/>
    </row>
    <row r="109" spans="1:32" ht="49.95" customHeight="1">
      <c r="A109" s="198">
        <f t="shared" si="4"/>
        <v>71</v>
      </c>
      <c r="B109" s="571"/>
      <c r="C109" s="572"/>
      <c r="D109" s="572"/>
      <c r="E109" s="572"/>
      <c r="F109" s="572"/>
      <c r="G109" s="572"/>
      <c r="H109" s="572"/>
      <c r="I109" s="572"/>
      <c r="J109" s="572"/>
      <c r="K109" s="572"/>
      <c r="L109" s="552"/>
      <c r="M109" s="553"/>
      <c r="N109" s="553"/>
      <c r="O109" s="553"/>
      <c r="P109" s="554"/>
      <c r="Q109" s="544"/>
      <c r="R109" s="544"/>
      <c r="S109" s="544"/>
      <c r="T109" s="544"/>
      <c r="U109" s="544"/>
      <c r="V109" s="97"/>
      <c r="W109" s="97"/>
      <c r="X109" s="555"/>
      <c r="Y109" s="556"/>
      <c r="Z109" s="282" t="str">
        <f>IFERROR(VLOOKUP(X109, 【参考】数式用!$A$2:$B$48, 2, FALSE), "")</f>
        <v/>
      </c>
      <c r="AA109" s="301"/>
      <c r="AB109" s="302"/>
      <c r="AC109" s="303">
        <f t="shared" si="3"/>
        <v>0</v>
      </c>
      <c r="AD109" s="296"/>
      <c r="AE109" s="199"/>
      <c r="AF109" s="201"/>
    </row>
    <row r="110" spans="1:32" ht="49.95" customHeight="1">
      <c r="A110" s="198">
        <f t="shared" si="4"/>
        <v>72</v>
      </c>
      <c r="B110" s="571"/>
      <c r="C110" s="572"/>
      <c r="D110" s="572"/>
      <c r="E110" s="572"/>
      <c r="F110" s="572"/>
      <c r="G110" s="572"/>
      <c r="H110" s="572"/>
      <c r="I110" s="572"/>
      <c r="J110" s="572"/>
      <c r="K110" s="572"/>
      <c r="L110" s="552"/>
      <c r="M110" s="553"/>
      <c r="N110" s="553"/>
      <c r="O110" s="553"/>
      <c r="P110" s="554"/>
      <c r="Q110" s="544"/>
      <c r="R110" s="544"/>
      <c r="S110" s="544"/>
      <c r="T110" s="544"/>
      <c r="U110" s="544"/>
      <c r="V110" s="97"/>
      <c r="W110" s="97"/>
      <c r="X110" s="555"/>
      <c r="Y110" s="556"/>
      <c r="Z110" s="282" t="str">
        <f>IFERROR(VLOOKUP(X110, 【参考】数式用!$A$2:$B$48, 2, FALSE), "")</f>
        <v/>
      </c>
      <c r="AA110" s="301"/>
      <c r="AB110" s="302"/>
      <c r="AC110" s="303">
        <f t="shared" si="3"/>
        <v>0</v>
      </c>
      <c r="AD110" s="296"/>
      <c r="AE110" s="199"/>
      <c r="AF110" s="201"/>
    </row>
    <row r="111" spans="1:32" ht="49.95" customHeight="1">
      <c r="A111" s="198">
        <f t="shared" si="4"/>
        <v>73</v>
      </c>
      <c r="B111" s="571"/>
      <c r="C111" s="572"/>
      <c r="D111" s="572"/>
      <c r="E111" s="572"/>
      <c r="F111" s="572"/>
      <c r="G111" s="572"/>
      <c r="H111" s="572"/>
      <c r="I111" s="572"/>
      <c r="J111" s="572"/>
      <c r="K111" s="572"/>
      <c r="L111" s="552"/>
      <c r="M111" s="553"/>
      <c r="N111" s="553"/>
      <c r="O111" s="553"/>
      <c r="P111" s="554"/>
      <c r="Q111" s="544"/>
      <c r="R111" s="544"/>
      <c r="S111" s="544"/>
      <c r="T111" s="544"/>
      <c r="U111" s="544"/>
      <c r="V111" s="97"/>
      <c r="W111" s="97"/>
      <c r="X111" s="555"/>
      <c r="Y111" s="556"/>
      <c r="Z111" s="282" t="str">
        <f>IFERROR(VLOOKUP(X111, 【参考】数式用!$A$2:$B$48, 2, FALSE), "")</f>
        <v/>
      </c>
      <c r="AA111" s="301"/>
      <c r="AB111" s="302"/>
      <c r="AC111" s="303">
        <f t="shared" si="3"/>
        <v>0</v>
      </c>
      <c r="AD111" s="296"/>
      <c r="AE111" s="199"/>
      <c r="AF111" s="201"/>
    </row>
    <row r="112" spans="1:32" ht="49.95" customHeight="1">
      <c r="A112" s="198">
        <f t="shared" si="4"/>
        <v>74</v>
      </c>
      <c r="B112" s="571"/>
      <c r="C112" s="572"/>
      <c r="D112" s="572"/>
      <c r="E112" s="572"/>
      <c r="F112" s="572"/>
      <c r="G112" s="572"/>
      <c r="H112" s="572"/>
      <c r="I112" s="572"/>
      <c r="J112" s="572"/>
      <c r="K112" s="572"/>
      <c r="L112" s="552"/>
      <c r="M112" s="553"/>
      <c r="N112" s="553"/>
      <c r="O112" s="553"/>
      <c r="P112" s="554"/>
      <c r="Q112" s="544"/>
      <c r="R112" s="544"/>
      <c r="S112" s="544"/>
      <c r="T112" s="544"/>
      <c r="U112" s="544"/>
      <c r="V112" s="97"/>
      <c r="W112" s="97"/>
      <c r="X112" s="555"/>
      <c r="Y112" s="556"/>
      <c r="Z112" s="282" t="str">
        <f>IFERROR(VLOOKUP(X112, 【参考】数式用!$A$2:$B$48, 2, FALSE), "")</f>
        <v/>
      </c>
      <c r="AA112" s="301"/>
      <c r="AB112" s="302"/>
      <c r="AC112" s="303">
        <f t="shared" si="3"/>
        <v>0</v>
      </c>
      <c r="AD112" s="296"/>
      <c r="AE112" s="199"/>
      <c r="AF112" s="201"/>
    </row>
    <row r="113" spans="1:32" ht="49.95" customHeight="1">
      <c r="A113" s="198">
        <f t="shared" si="4"/>
        <v>75</v>
      </c>
      <c r="B113" s="571"/>
      <c r="C113" s="572"/>
      <c r="D113" s="572"/>
      <c r="E113" s="572"/>
      <c r="F113" s="572"/>
      <c r="G113" s="572"/>
      <c r="H113" s="572"/>
      <c r="I113" s="572"/>
      <c r="J113" s="572"/>
      <c r="K113" s="572"/>
      <c r="L113" s="552"/>
      <c r="M113" s="553"/>
      <c r="N113" s="553"/>
      <c r="O113" s="553"/>
      <c r="P113" s="554"/>
      <c r="Q113" s="544"/>
      <c r="R113" s="544"/>
      <c r="S113" s="544"/>
      <c r="T113" s="544"/>
      <c r="U113" s="544"/>
      <c r="V113" s="97"/>
      <c r="W113" s="97"/>
      <c r="X113" s="555"/>
      <c r="Y113" s="556"/>
      <c r="Z113" s="282" t="str">
        <f>IFERROR(VLOOKUP(X113, 【参考】数式用!$A$2:$B$48, 2, FALSE), "")</f>
        <v/>
      </c>
      <c r="AA113" s="301"/>
      <c r="AB113" s="302"/>
      <c r="AC113" s="303">
        <f t="shared" si="3"/>
        <v>0</v>
      </c>
      <c r="AD113" s="296"/>
      <c r="AE113" s="199"/>
      <c r="AF113" s="201"/>
    </row>
    <row r="114" spans="1:32" ht="49.95" customHeight="1">
      <c r="A114" s="198">
        <f t="shared" si="4"/>
        <v>76</v>
      </c>
      <c r="B114" s="571"/>
      <c r="C114" s="572"/>
      <c r="D114" s="572"/>
      <c r="E114" s="572"/>
      <c r="F114" s="572"/>
      <c r="G114" s="572"/>
      <c r="H114" s="572"/>
      <c r="I114" s="572"/>
      <c r="J114" s="572"/>
      <c r="K114" s="572"/>
      <c r="L114" s="552"/>
      <c r="M114" s="553"/>
      <c r="N114" s="553"/>
      <c r="O114" s="553"/>
      <c r="P114" s="554"/>
      <c r="Q114" s="544"/>
      <c r="R114" s="544"/>
      <c r="S114" s="544"/>
      <c r="T114" s="544"/>
      <c r="U114" s="544"/>
      <c r="V114" s="97"/>
      <c r="W114" s="97"/>
      <c r="X114" s="555"/>
      <c r="Y114" s="556"/>
      <c r="Z114" s="282" t="str">
        <f>IFERROR(VLOOKUP(X114, 【参考】数式用!$A$2:$B$48, 2, FALSE), "")</f>
        <v/>
      </c>
      <c r="AA114" s="301"/>
      <c r="AB114" s="302"/>
      <c r="AC114" s="303">
        <f t="shared" si="3"/>
        <v>0</v>
      </c>
      <c r="AD114" s="296"/>
      <c r="AE114" s="199"/>
      <c r="AF114" s="201"/>
    </row>
    <row r="115" spans="1:32" ht="49.95" customHeight="1">
      <c r="A115" s="198">
        <f t="shared" si="4"/>
        <v>77</v>
      </c>
      <c r="B115" s="571"/>
      <c r="C115" s="572"/>
      <c r="D115" s="572"/>
      <c r="E115" s="572"/>
      <c r="F115" s="572"/>
      <c r="G115" s="572"/>
      <c r="H115" s="572"/>
      <c r="I115" s="572"/>
      <c r="J115" s="572"/>
      <c r="K115" s="572"/>
      <c r="L115" s="552"/>
      <c r="M115" s="553"/>
      <c r="N115" s="553"/>
      <c r="O115" s="553"/>
      <c r="P115" s="554"/>
      <c r="Q115" s="544"/>
      <c r="R115" s="544"/>
      <c r="S115" s="544"/>
      <c r="T115" s="544"/>
      <c r="U115" s="544"/>
      <c r="V115" s="97"/>
      <c r="W115" s="97"/>
      <c r="X115" s="555"/>
      <c r="Y115" s="556"/>
      <c r="Z115" s="282" t="str">
        <f>IFERROR(VLOOKUP(X115, 【参考】数式用!$A$2:$B$48, 2, FALSE), "")</f>
        <v/>
      </c>
      <c r="AA115" s="301"/>
      <c r="AB115" s="302"/>
      <c r="AC115" s="303">
        <f t="shared" si="3"/>
        <v>0</v>
      </c>
      <c r="AD115" s="296"/>
      <c r="AE115" s="199"/>
      <c r="AF115" s="201"/>
    </row>
    <row r="116" spans="1:32" ht="49.95" customHeight="1">
      <c r="A116" s="198">
        <f t="shared" si="4"/>
        <v>78</v>
      </c>
      <c r="B116" s="571"/>
      <c r="C116" s="572"/>
      <c r="D116" s="572"/>
      <c r="E116" s="572"/>
      <c r="F116" s="572"/>
      <c r="G116" s="572"/>
      <c r="H116" s="572"/>
      <c r="I116" s="572"/>
      <c r="J116" s="572"/>
      <c r="K116" s="572"/>
      <c r="L116" s="552"/>
      <c r="M116" s="553"/>
      <c r="N116" s="553"/>
      <c r="O116" s="553"/>
      <c r="P116" s="554"/>
      <c r="Q116" s="544"/>
      <c r="R116" s="544"/>
      <c r="S116" s="544"/>
      <c r="T116" s="544"/>
      <c r="U116" s="544"/>
      <c r="V116" s="97"/>
      <c r="W116" s="97"/>
      <c r="X116" s="555"/>
      <c r="Y116" s="556"/>
      <c r="Z116" s="282" t="str">
        <f>IFERROR(VLOOKUP(X116, 【参考】数式用!$A$2:$B$48, 2, FALSE), "")</f>
        <v/>
      </c>
      <c r="AA116" s="301"/>
      <c r="AB116" s="302"/>
      <c r="AC116" s="303">
        <f t="shared" si="3"/>
        <v>0</v>
      </c>
      <c r="AD116" s="296"/>
      <c r="AE116" s="199"/>
      <c r="AF116" s="201"/>
    </row>
    <row r="117" spans="1:32" ht="49.95" customHeight="1">
      <c r="A117" s="198">
        <f t="shared" si="4"/>
        <v>79</v>
      </c>
      <c r="B117" s="571"/>
      <c r="C117" s="572"/>
      <c r="D117" s="572"/>
      <c r="E117" s="572"/>
      <c r="F117" s="572"/>
      <c r="G117" s="572"/>
      <c r="H117" s="572"/>
      <c r="I117" s="572"/>
      <c r="J117" s="572"/>
      <c r="K117" s="572"/>
      <c r="L117" s="552"/>
      <c r="M117" s="553"/>
      <c r="N117" s="553"/>
      <c r="O117" s="553"/>
      <c r="P117" s="554"/>
      <c r="Q117" s="544"/>
      <c r="R117" s="544"/>
      <c r="S117" s="544"/>
      <c r="T117" s="544"/>
      <c r="U117" s="544"/>
      <c r="V117" s="97"/>
      <c r="W117" s="97"/>
      <c r="X117" s="555"/>
      <c r="Y117" s="556"/>
      <c r="Z117" s="282" t="str">
        <f>IFERROR(VLOOKUP(X117, 【参考】数式用!$A$2:$B$48, 2, FALSE), "")</f>
        <v/>
      </c>
      <c r="AA117" s="301"/>
      <c r="AB117" s="302"/>
      <c r="AC117" s="303">
        <f t="shared" si="3"/>
        <v>0</v>
      </c>
      <c r="AD117" s="296"/>
      <c r="AE117" s="199"/>
      <c r="AF117" s="201"/>
    </row>
    <row r="118" spans="1:32" ht="49.95" customHeight="1">
      <c r="A118" s="198">
        <f t="shared" si="4"/>
        <v>80</v>
      </c>
      <c r="B118" s="571"/>
      <c r="C118" s="572"/>
      <c r="D118" s="572"/>
      <c r="E118" s="572"/>
      <c r="F118" s="572"/>
      <c r="G118" s="572"/>
      <c r="H118" s="572"/>
      <c r="I118" s="572"/>
      <c r="J118" s="572"/>
      <c r="K118" s="572"/>
      <c r="L118" s="552"/>
      <c r="M118" s="553"/>
      <c r="N118" s="553"/>
      <c r="O118" s="553"/>
      <c r="P118" s="554"/>
      <c r="Q118" s="544"/>
      <c r="R118" s="544"/>
      <c r="S118" s="544"/>
      <c r="T118" s="544"/>
      <c r="U118" s="544"/>
      <c r="V118" s="97"/>
      <c r="W118" s="97"/>
      <c r="X118" s="555"/>
      <c r="Y118" s="556"/>
      <c r="Z118" s="282" t="str">
        <f>IFERROR(VLOOKUP(X118, 【参考】数式用!$A$2:$B$48, 2, FALSE), "")</f>
        <v/>
      </c>
      <c r="AA118" s="301"/>
      <c r="AB118" s="302"/>
      <c r="AC118" s="303">
        <f t="shared" si="3"/>
        <v>0</v>
      </c>
      <c r="AD118" s="296"/>
      <c r="AE118" s="199"/>
      <c r="AF118" s="201"/>
    </row>
    <row r="119" spans="1:32" ht="49.95" customHeight="1">
      <c r="A119" s="198">
        <f t="shared" si="4"/>
        <v>81</v>
      </c>
      <c r="B119" s="571"/>
      <c r="C119" s="572"/>
      <c r="D119" s="572"/>
      <c r="E119" s="572"/>
      <c r="F119" s="572"/>
      <c r="G119" s="572"/>
      <c r="H119" s="572"/>
      <c r="I119" s="572"/>
      <c r="J119" s="572"/>
      <c r="K119" s="572"/>
      <c r="L119" s="552"/>
      <c r="M119" s="553"/>
      <c r="N119" s="553"/>
      <c r="O119" s="553"/>
      <c r="P119" s="554"/>
      <c r="Q119" s="544"/>
      <c r="R119" s="544"/>
      <c r="S119" s="544"/>
      <c r="T119" s="544"/>
      <c r="U119" s="544"/>
      <c r="V119" s="97"/>
      <c r="W119" s="97"/>
      <c r="X119" s="555"/>
      <c r="Y119" s="556"/>
      <c r="Z119" s="282" t="str">
        <f>IFERROR(VLOOKUP(X119, 【参考】数式用!$A$2:$B$48, 2, FALSE), "")</f>
        <v/>
      </c>
      <c r="AA119" s="301"/>
      <c r="AB119" s="302"/>
      <c r="AC119" s="303">
        <f t="shared" si="3"/>
        <v>0</v>
      </c>
      <c r="AD119" s="296"/>
      <c r="AE119" s="199"/>
      <c r="AF119" s="201"/>
    </row>
    <row r="120" spans="1:32" ht="49.95" customHeight="1">
      <c r="A120" s="198">
        <f t="shared" si="4"/>
        <v>82</v>
      </c>
      <c r="B120" s="571"/>
      <c r="C120" s="572"/>
      <c r="D120" s="572"/>
      <c r="E120" s="572"/>
      <c r="F120" s="572"/>
      <c r="G120" s="572"/>
      <c r="H120" s="572"/>
      <c r="I120" s="572"/>
      <c r="J120" s="572"/>
      <c r="K120" s="572"/>
      <c r="L120" s="552"/>
      <c r="M120" s="553"/>
      <c r="N120" s="553"/>
      <c r="O120" s="553"/>
      <c r="P120" s="554"/>
      <c r="Q120" s="544"/>
      <c r="R120" s="544"/>
      <c r="S120" s="544"/>
      <c r="T120" s="544"/>
      <c r="U120" s="544"/>
      <c r="V120" s="97"/>
      <c r="W120" s="97"/>
      <c r="X120" s="555"/>
      <c r="Y120" s="556"/>
      <c r="Z120" s="282" t="str">
        <f>IFERROR(VLOOKUP(X120, 【参考】数式用!$A$2:$B$48, 2, FALSE), "")</f>
        <v/>
      </c>
      <c r="AA120" s="301"/>
      <c r="AB120" s="302"/>
      <c r="AC120" s="303">
        <f t="shared" si="3"/>
        <v>0</v>
      </c>
      <c r="AD120" s="296"/>
      <c r="AE120" s="199"/>
      <c r="AF120" s="201"/>
    </row>
    <row r="121" spans="1:32" ht="49.95" customHeight="1">
      <c r="A121" s="198">
        <f t="shared" si="4"/>
        <v>83</v>
      </c>
      <c r="B121" s="571"/>
      <c r="C121" s="572"/>
      <c r="D121" s="572"/>
      <c r="E121" s="572"/>
      <c r="F121" s="572"/>
      <c r="G121" s="572"/>
      <c r="H121" s="572"/>
      <c r="I121" s="572"/>
      <c r="J121" s="572"/>
      <c r="K121" s="572"/>
      <c r="L121" s="552"/>
      <c r="M121" s="553"/>
      <c r="N121" s="553"/>
      <c r="O121" s="553"/>
      <c r="P121" s="554"/>
      <c r="Q121" s="544"/>
      <c r="R121" s="544"/>
      <c r="S121" s="544"/>
      <c r="T121" s="544"/>
      <c r="U121" s="544"/>
      <c r="V121" s="97"/>
      <c r="W121" s="97"/>
      <c r="X121" s="555"/>
      <c r="Y121" s="556"/>
      <c r="Z121" s="282" t="str">
        <f>IFERROR(VLOOKUP(X121, 【参考】数式用!$A$2:$B$48, 2, FALSE), "")</f>
        <v/>
      </c>
      <c r="AA121" s="301"/>
      <c r="AB121" s="302"/>
      <c r="AC121" s="303">
        <f t="shared" si="3"/>
        <v>0</v>
      </c>
      <c r="AD121" s="296"/>
      <c r="AE121" s="199"/>
      <c r="AF121" s="201"/>
    </row>
    <row r="122" spans="1:32" ht="49.95" customHeight="1">
      <c r="A122" s="198">
        <f t="shared" si="4"/>
        <v>84</v>
      </c>
      <c r="B122" s="571"/>
      <c r="C122" s="572"/>
      <c r="D122" s="572"/>
      <c r="E122" s="572"/>
      <c r="F122" s="572"/>
      <c r="G122" s="572"/>
      <c r="H122" s="572"/>
      <c r="I122" s="572"/>
      <c r="J122" s="572"/>
      <c r="K122" s="572"/>
      <c r="L122" s="552"/>
      <c r="M122" s="553"/>
      <c r="N122" s="553"/>
      <c r="O122" s="553"/>
      <c r="P122" s="554"/>
      <c r="Q122" s="544"/>
      <c r="R122" s="544"/>
      <c r="S122" s="544"/>
      <c r="T122" s="544"/>
      <c r="U122" s="544"/>
      <c r="V122" s="97"/>
      <c r="W122" s="97"/>
      <c r="X122" s="555"/>
      <c r="Y122" s="556"/>
      <c r="Z122" s="282" t="str">
        <f>IFERROR(VLOOKUP(X122, 【参考】数式用!$A$2:$B$48, 2, FALSE), "")</f>
        <v/>
      </c>
      <c r="AA122" s="301"/>
      <c r="AB122" s="302"/>
      <c r="AC122" s="303">
        <f t="shared" si="3"/>
        <v>0</v>
      </c>
      <c r="AD122" s="296"/>
      <c r="AE122" s="199"/>
      <c r="AF122" s="201"/>
    </row>
    <row r="123" spans="1:32" ht="49.95" customHeight="1">
      <c r="A123" s="198">
        <f t="shared" si="4"/>
        <v>85</v>
      </c>
      <c r="B123" s="571"/>
      <c r="C123" s="572"/>
      <c r="D123" s="572"/>
      <c r="E123" s="572"/>
      <c r="F123" s="572"/>
      <c r="G123" s="572"/>
      <c r="H123" s="572"/>
      <c r="I123" s="572"/>
      <c r="J123" s="572"/>
      <c r="K123" s="572"/>
      <c r="L123" s="552"/>
      <c r="M123" s="553"/>
      <c r="N123" s="553"/>
      <c r="O123" s="553"/>
      <c r="P123" s="554"/>
      <c r="Q123" s="544"/>
      <c r="R123" s="544"/>
      <c r="S123" s="544"/>
      <c r="T123" s="544"/>
      <c r="U123" s="544"/>
      <c r="V123" s="97"/>
      <c r="W123" s="97"/>
      <c r="X123" s="555"/>
      <c r="Y123" s="556"/>
      <c r="Z123" s="282" t="str">
        <f>IFERROR(VLOOKUP(X123, 【参考】数式用!$A$2:$B$48, 2, FALSE), "")</f>
        <v/>
      </c>
      <c r="AA123" s="301"/>
      <c r="AB123" s="302"/>
      <c r="AC123" s="303">
        <f t="shared" si="3"/>
        <v>0</v>
      </c>
      <c r="AD123" s="296"/>
      <c r="AE123" s="199"/>
      <c r="AF123" s="201"/>
    </row>
    <row r="124" spans="1:32" ht="49.95" customHeight="1">
      <c r="A124" s="198">
        <f t="shared" si="4"/>
        <v>86</v>
      </c>
      <c r="B124" s="571"/>
      <c r="C124" s="572"/>
      <c r="D124" s="572"/>
      <c r="E124" s="572"/>
      <c r="F124" s="572"/>
      <c r="G124" s="572"/>
      <c r="H124" s="572"/>
      <c r="I124" s="572"/>
      <c r="J124" s="572"/>
      <c r="K124" s="572"/>
      <c r="L124" s="552"/>
      <c r="M124" s="553"/>
      <c r="N124" s="553"/>
      <c r="O124" s="553"/>
      <c r="P124" s="554"/>
      <c r="Q124" s="544"/>
      <c r="R124" s="544"/>
      <c r="S124" s="544"/>
      <c r="T124" s="544"/>
      <c r="U124" s="544"/>
      <c r="V124" s="97"/>
      <c r="W124" s="97"/>
      <c r="X124" s="555"/>
      <c r="Y124" s="556"/>
      <c r="Z124" s="282" t="str">
        <f>IFERROR(VLOOKUP(X124, 【参考】数式用!$A$2:$B$48, 2, FALSE), "")</f>
        <v/>
      </c>
      <c r="AA124" s="301"/>
      <c r="AB124" s="302"/>
      <c r="AC124" s="303">
        <f t="shared" si="3"/>
        <v>0</v>
      </c>
      <c r="AD124" s="296"/>
      <c r="AE124" s="199"/>
      <c r="AF124" s="201"/>
    </row>
    <row r="125" spans="1:32" ht="49.95" customHeight="1">
      <c r="A125" s="198">
        <f t="shared" si="4"/>
        <v>87</v>
      </c>
      <c r="B125" s="571"/>
      <c r="C125" s="572"/>
      <c r="D125" s="572"/>
      <c r="E125" s="572"/>
      <c r="F125" s="572"/>
      <c r="G125" s="572"/>
      <c r="H125" s="572"/>
      <c r="I125" s="572"/>
      <c r="J125" s="572"/>
      <c r="K125" s="572"/>
      <c r="L125" s="552"/>
      <c r="M125" s="553"/>
      <c r="N125" s="553"/>
      <c r="O125" s="553"/>
      <c r="P125" s="554"/>
      <c r="Q125" s="544"/>
      <c r="R125" s="544"/>
      <c r="S125" s="544"/>
      <c r="T125" s="544"/>
      <c r="U125" s="544"/>
      <c r="V125" s="97"/>
      <c r="W125" s="97"/>
      <c r="X125" s="555"/>
      <c r="Y125" s="556"/>
      <c r="Z125" s="282" t="str">
        <f>IFERROR(VLOOKUP(X125, 【参考】数式用!$A$2:$B$48, 2, FALSE), "")</f>
        <v/>
      </c>
      <c r="AA125" s="301"/>
      <c r="AB125" s="302"/>
      <c r="AC125" s="303">
        <f t="shared" si="3"/>
        <v>0</v>
      </c>
      <c r="AD125" s="296"/>
      <c r="AE125" s="199"/>
      <c r="AF125" s="201"/>
    </row>
    <row r="126" spans="1:32" ht="49.95" customHeight="1">
      <c r="A126" s="198">
        <f t="shared" si="4"/>
        <v>88</v>
      </c>
      <c r="B126" s="571"/>
      <c r="C126" s="572"/>
      <c r="D126" s="572"/>
      <c r="E126" s="572"/>
      <c r="F126" s="572"/>
      <c r="G126" s="572"/>
      <c r="H126" s="572"/>
      <c r="I126" s="572"/>
      <c r="J126" s="572"/>
      <c r="K126" s="572"/>
      <c r="L126" s="552"/>
      <c r="M126" s="553"/>
      <c r="N126" s="553"/>
      <c r="O126" s="553"/>
      <c r="P126" s="554"/>
      <c r="Q126" s="544"/>
      <c r="R126" s="544"/>
      <c r="S126" s="544"/>
      <c r="T126" s="544"/>
      <c r="U126" s="544"/>
      <c r="V126" s="97"/>
      <c r="W126" s="97"/>
      <c r="X126" s="555"/>
      <c r="Y126" s="556"/>
      <c r="Z126" s="282" t="str">
        <f>IFERROR(VLOOKUP(X126, 【参考】数式用!$A$2:$B$48, 2, FALSE), "")</f>
        <v/>
      </c>
      <c r="AA126" s="301"/>
      <c r="AB126" s="302"/>
      <c r="AC126" s="303">
        <f t="shared" si="3"/>
        <v>0</v>
      </c>
      <c r="AD126" s="296"/>
      <c r="AE126" s="199"/>
      <c r="AF126" s="201"/>
    </row>
    <row r="127" spans="1:32" ht="49.95" customHeight="1">
      <c r="A127" s="198">
        <f t="shared" si="4"/>
        <v>89</v>
      </c>
      <c r="B127" s="571"/>
      <c r="C127" s="572"/>
      <c r="D127" s="572"/>
      <c r="E127" s="572"/>
      <c r="F127" s="572"/>
      <c r="G127" s="572"/>
      <c r="H127" s="572"/>
      <c r="I127" s="572"/>
      <c r="J127" s="572"/>
      <c r="K127" s="572"/>
      <c r="L127" s="552"/>
      <c r="M127" s="553"/>
      <c r="N127" s="553"/>
      <c r="O127" s="553"/>
      <c r="P127" s="554"/>
      <c r="Q127" s="544"/>
      <c r="R127" s="544"/>
      <c r="S127" s="544"/>
      <c r="T127" s="544"/>
      <c r="U127" s="544"/>
      <c r="V127" s="97"/>
      <c r="W127" s="97"/>
      <c r="X127" s="555"/>
      <c r="Y127" s="556"/>
      <c r="Z127" s="282" t="str">
        <f>IFERROR(VLOOKUP(X127, 【参考】数式用!$A$2:$B$48, 2, FALSE), "")</f>
        <v/>
      </c>
      <c r="AA127" s="301"/>
      <c r="AB127" s="302"/>
      <c r="AC127" s="303">
        <f t="shared" si="3"/>
        <v>0</v>
      </c>
      <c r="AD127" s="296"/>
      <c r="AE127" s="199"/>
      <c r="AF127" s="201"/>
    </row>
    <row r="128" spans="1:32" ht="49.95" customHeight="1">
      <c r="A128" s="198">
        <f t="shared" si="4"/>
        <v>90</v>
      </c>
      <c r="B128" s="571"/>
      <c r="C128" s="572"/>
      <c r="D128" s="572"/>
      <c r="E128" s="572"/>
      <c r="F128" s="572"/>
      <c r="G128" s="572"/>
      <c r="H128" s="572"/>
      <c r="I128" s="572"/>
      <c r="J128" s="572"/>
      <c r="K128" s="572"/>
      <c r="L128" s="552"/>
      <c r="M128" s="553"/>
      <c r="N128" s="553"/>
      <c r="O128" s="553"/>
      <c r="P128" s="554"/>
      <c r="Q128" s="544"/>
      <c r="R128" s="544"/>
      <c r="S128" s="544"/>
      <c r="T128" s="544"/>
      <c r="U128" s="544"/>
      <c r="V128" s="97"/>
      <c r="W128" s="97"/>
      <c r="X128" s="555"/>
      <c r="Y128" s="556"/>
      <c r="Z128" s="282" t="str">
        <f>IFERROR(VLOOKUP(X128, 【参考】数式用!$A$2:$B$48, 2, FALSE), "")</f>
        <v/>
      </c>
      <c r="AA128" s="301"/>
      <c r="AB128" s="302"/>
      <c r="AC128" s="303">
        <f t="shared" si="3"/>
        <v>0</v>
      </c>
      <c r="AD128" s="296"/>
      <c r="AE128" s="199"/>
      <c r="AF128" s="201"/>
    </row>
    <row r="129" spans="1:32" ht="49.95" customHeight="1">
      <c r="A129" s="198">
        <f t="shared" si="4"/>
        <v>91</v>
      </c>
      <c r="B129" s="571"/>
      <c r="C129" s="572"/>
      <c r="D129" s="572"/>
      <c r="E129" s="572"/>
      <c r="F129" s="572"/>
      <c r="G129" s="572"/>
      <c r="H129" s="572"/>
      <c r="I129" s="572"/>
      <c r="J129" s="572"/>
      <c r="K129" s="572"/>
      <c r="L129" s="552"/>
      <c r="M129" s="553"/>
      <c r="N129" s="553"/>
      <c r="O129" s="553"/>
      <c r="P129" s="554"/>
      <c r="Q129" s="544"/>
      <c r="R129" s="544"/>
      <c r="S129" s="544"/>
      <c r="T129" s="544"/>
      <c r="U129" s="544"/>
      <c r="V129" s="97"/>
      <c r="W129" s="97"/>
      <c r="X129" s="555"/>
      <c r="Y129" s="556"/>
      <c r="Z129" s="282" t="str">
        <f>IFERROR(VLOOKUP(X129, 【参考】数式用!$A$2:$B$48, 2, FALSE), "")</f>
        <v/>
      </c>
      <c r="AA129" s="301"/>
      <c r="AB129" s="302"/>
      <c r="AC129" s="303">
        <f t="shared" si="3"/>
        <v>0</v>
      </c>
      <c r="AD129" s="296"/>
      <c r="AE129" s="199"/>
      <c r="AF129" s="201"/>
    </row>
    <row r="130" spans="1:32" ht="49.95" customHeight="1">
      <c r="A130" s="198">
        <f t="shared" si="4"/>
        <v>92</v>
      </c>
      <c r="B130" s="571"/>
      <c r="C130" s="572"/>
      <c r="D130" s="572"/>
      <c r="E130" s="572"/>
      <c r="F130" s="572"/>
      <c r="G130" s="572"/>
      <c r="H130" s="572"/>
      <c r="I130" s="572"/>
      <c r="J130" s="572"/>
      <c r="K130" s="572"/>
      <c r="L130" s="552"/>
      <c r="M130" s="553"/>
      <c r="N130" s="553"/>
      <c r="O130" s="553"/>
      <c r="P130" s="554"/>
      <c r="Q130" s="544"/>
      <c r="R130" s="544"/>
      <c r="S130" s="544"/>
      <c r="T130" s="544"/>
      <c r="U130" s="544"/>
      <c r="V130" s="97"/>
      <c r="W130" s="97"/>
      <c r="X130" s="555"/>
      <c r="Y130" s="556"/>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71"/>
      <c r="C131" s="572"/>
      <c r="D131" s="572"/>
      <c r="E131" s="572"/>
      <c r="F131" s="572"/>
      <c r="G131" s="572"/>
      <c r="H131" s="572"/>
      <c r="I131" s="572"/>
      <c r="J131" s="572"/>
      <c r="K131" s="572"/>
      <c r="L131" s="552"/>
      <c r="M131" s="553"/>
      <c r="N131" s="553"/>
      <c r="O131" s="553"/>
      <c r="P131" s="554"/>
      <c r="Q131" s="544"/>
      <c r="R131" s="544"/>
      <c r="S131" s="544"/>
      <c r="T131" s="544"/>
      <c r="U131" s="544"/>
      <c r="V131" s="97"/>
      <c r="W131" s="97"/>
      <c r="X131" s="555"/>
      <c r="Y131" s="556"/>
      <c r="Z131" s="282" t="str">
        <f>IFERROR(VLOOKUP(X131, 【参考】数式用!$A$2:$B$48, 2, FALSE), "")</f>
        <v/>
      </c>
      <c r="AA131" s="301"/>
      <c r="AB131" s="302"/>
      <c r="AC131" s="303">
        <f t="shared" si="3"/>
        <v>0</v>
      </c>
      <c r="AD131" s="296"/>
      <c r="AE131" s="199"/>
      <c r="AF131" s="201"/>
    </row>
    <row r="132" spans="1:32" ht="49.95" customHeight="1">
      <c r="A132" s="198">
        <f t="shared" si="5"/>
        <v>94</v>
      </c>
      <c r="B132" s="571"/>
      <c r="C132" s="572"/>
      <c r="D132" s="572"/>
      <c r="E132" s="572"/>
      <c r="F132" s="572"/>
      <c r="G132" s="572"/>
      <c r="H132" s="572"/>
      <c r="I132" s="572"/>
      <c r="J132" s="572"/>
      <c r="K132" s="572"/>
      <c r="L132" s="552"/>
      <c r="M132" s="553"/>
      <c r="N132" s="553"/>
      <c r="O132" s="553"/>
      <c r="P132" s="554"/>
      <c r="Q132" s="544"/>
      <c r="R132" s="544"/>
      <c r="S132" s="544"/>
      <c r="T132" s="544"/>
      <c r="U132" s="544"/>
      <c r="V132" s="97"/>
      <c r="W132" s="97"/>
      <c r="X132" s="555"/>
      <c r="Y132" s="556"/>
      <c r="Z132" s="282" t="str">
        <f>IFERROR(VLOOKUP(X132, 【参考】数式用!$A$2:$B$48, 2, FALSE), "")</f>
        <v/>
      </c>
      <c r="AA132" s="301"/>
      <c r="AB132" s="302"/>
      <c r="AC132" s="303">
        <f t="shared" si="3"/>
        <v>0</v>
      </c>
      <c r="AD132" s="296"/>
      <c r="AE132" s="199"/>
      <c r="AF132" s="201"/>
    </row>
    <row r="133" spans="1:32" ht="49.95" customHeight="1">
      <c r="A133" s="198">
        <f t="shared" si="5"/>
        <v>95</v>
      </c>
      <c r="B133" s="571"/>
      <c r="C133" s="572"/>
      <c r="D133" s="572"/>
      <c r="E133" s="572"/>
      <c r="F133" s="572"/>
      <c r="G133" s="572"/>
      <c r="H133" s="572"/>
      <c r="I133" s="572"/>
      <c r="J133" s="572"/>
      <c r="K133" s="572"/>
      <c r="L133" s="552"/>
      <c r="M133" s="553"/>
      <c r="N133" s="553"/>
      <c r="O133" s="553"/>
      <c r="P133" s="554"/>
      <c r="Q133" s="544"/>
      <c r="R133" s="544"/>
      <c r="S133" s="544"/>
      <c r="T133" s="544"/>
      <c r="U133" s="544"/>
      <c r="V133" s="97"/>
      <c r="W133" s="97"/>
      <c r="X133" s="555"/>
      <c r="Y133" s="556"/>
      <c r="Z133" s="282" t="str">
        <f>IFERROR(VLOOKUP(X133, 【参考】数式用!$A$2:$B$48, 2, FALSE), "")</f>
        <v/>
      </c>
      <c r="AA133" s="301"/>
      <c r="AB133" s="302"/>
      <c r="AC133" s="303">
        <f t="shared" si="3"/>
        <v>0</v>
      </c>
      <c r="AD133" s="296"/>
      <c r="AE133" s="199"/>
      <c r="AF133" s="201"/>
    </row>
    <row r="134" spans="1:32" ht="49.95" customHeight="1">
      <c r="A134" s="198">
        <f t="shared" si="5"/>
        <v>96</v>
      </c>
      <c r="B134" s="571"/>
      <c r="C134" s="572"/>
      <c r="D134" s="572"/>
      <c r="E134" s="572"/>
      <c r="F134" s="572"/>
      <c r="G134" s="572"/>
      <c r="H134" s="572"/>
      <c r="I134" s="572"/>
      <c r="J134" s="572"/>
      <c r="K134" s="572"/>
      <c r="L134" s="552"/>
      <c r="M134" s="553"/>
      <c r="N134" s="553"/>
      <c r="O134" s="553"/>
      <c r="P134" s="554"/>
      <c r="Q134" s="544"/>
      <c r="R134" s="544"/>
      <c r="S134" s="544"/>
      <c r="T134" s="544"/>
      <c r="U134" s="544"/>
      <c r="V134" s="97"/>
      <c r="W134" s="97"/>
      <c r="X134" s="555"/>
      <c r="Y134" s="556"/>
      <c r="Z134" s="282" t="str">
        <f>IFERROR(VLOOKUP(X134, 【参考】数式用!$A$2:$B$48, 2, FALSE), "")</f>
        <v/>
      </c>
      <c r="AA134" s="301"/>
      <c r="AB134" s="302"/>
      <c r="AC134" s="303">
        <f t="shared" si="3"/>
        <v>0</v>
      </c>
      <c r="AD134" s="296"/>
      <c r="AE134" s="199"/>
      <c r="AF134" s="201"/>
    </row>
    <row r="135" spans="1:32" ht="49.95" customHeight="1">
      <c r="A135" s="198">
        <f t="shared" si="5"/>
        <v>97</v>
      </c>
      <c r="B135" s="571"/>
      <c r="C135" s="572"/>
      <c r="D135" s="572"/>
      <c r="E135" s="572"/>
      <c r="F135" s="572"/>
      <c r="G135" s="572"/>
      <c r="H135" s="572"/>
      <c r="I135" s="572"/>
      <c r="J135" s="572"/>
      <c r="K135" s="572"/>
      <c r="L135" s="552"/>
      <c r="M135" s="553"/>
      <c r="N135" s="553"/>
      <c r="O135" s="553"/>
      <c r="P135" s="554"/>
      <c r="Q135" s="544"/>
      <c r="R135" s="544"/>
      <c r="S135" s="544"/>
      <c r="T135" s="544"/>
      <c r="U135" s="544"/>
      <c r="V135" s="97"/>
      <c r="W135" s="97"/>
      <c r="X135" s="555"/>
      <c r="Y135" s="556"/>
      <c r="Z135" s="282" t="str">
        <f>IFERROR(VLOOKUP(X135, 【参考】数式用!$A$2:$B$48, 2, FALSE), "")</f>
        <v/>
      </c>
      <c r="AA135" s="301"/>
      <c r="AB135" s="302"/>
      <c r="AC135" s="303">
        <f t="shared" si="3"/>
        <v>0</v>
      </c>
      <c r="AD135" s="296"/>
      <c r="AE135" s="199"/>
      <c r="AF135" s="201"/>
    </row>
    <row r="136" spans="1:32" ht="49.95" customHeight="1">
      <c r="A136" s="198">
        <f t="shared" si="5"/>
        <v>98</v>
      </c>
      <c r="B136" s="571"/>
      <c r="C136" s="572"/>
      <c r="D136" s="572"/>
      <c r="E136" s="572"/>
      <c r="F136" s="572"/>
      <c r="G136" s="572"/>
      <c r="H136" s="572"/>
      <c r="I136" s="572"/>
      <c r="J136" s="572"/>
      <c r="K136" s="572"/>
      <c r="L136" s="552"/>
      <c r="M136" s="553"/>
      <c r="N136" s="553"/>
      <c r="O136" s="553"/>
      <c r="P136" s="554"/>
      <c r="Q136" s="544"/>
      <c r="R136" s="544"/>
      <c r="S136" s="544"/>
      <c r="T136" s="544"/>
      <c r="U136" s="544"/>
      <c r="V136" s="97"/>
      <c r="W136" s="97"/>
      <c r="X136" s="555"/>
      <c r="Y136" s="556"/>
      <c r="Z136" s="282" t="str">
        <f>IFERROR(VLOOKUP(X136, 【参考】数式用!$A$2:$B$48, 2, FALSE), "")</f>
        <v/>
      </c>
      <c r="AA136" s="301"/>
      <c r="AB136" s="302"/>
      <c r="AC136" s="303">
        <f t="shared" si="3"/>
        <v>0</v>
      </c>
      <c r="AD136" s="296"/>
      <c r="AE136" s="199"/>
      <c r="AF136" s="201"/>
    </row>
    <row r="137" spans="1:32" ht="49.95" customHeight="1">
      <c r="A137" s="198">
        <f>A136+1</f>
        <v>99</v>
      </c>
      <c r="B137" s="571"/>
      <c r="C137" s="572"/>
      <c r="D137" s="572"/>
      <c r="E137" s="572"/>
      <c r="F137" s="572"/>
      <c r="G137" s="572"/>
      <c r="H137" s="572"/>
      <c r="I137" s="572"/>
      <c r="J137" s="572"/>
      <c r="K137" s="572"/>
      <c r="L137" s="552"/>
      <c r="M137" s="553"/>
      <c r="N137" s="553"/>
      <c r="O137" s="553"/>
      <c r="P137" s="554"/>
      <c r="Q137" s="544"/>
      <c r="R137" s="544"/>
      <c r="S137" s="544"/>
      <c r="T137" s="544"/>
      <c r="U137" s="544"/>
      <c r="V137" s="97"/>
      <c r="W137" s="97"/>
      <c r="X137" s="555"/>
      <c r="Y137" s="556"/>
      <c r="Z137" s="282" t="str">
        <f>IFERROR(VLOOKUP(X137, 【参考】数式用!$A$2:$B$48, 2, FALSE), "")</f>
        <v/>
      </c>
      <c r="AA137" s="301"/>
      <c r="AB137" s="302"/>
      <c r="AC137" s="303">
        <f t="shared" si="3"/>
        <v>0</v>
      </c>
      <c r="AD137" s="296"/>
      <c r="AE137" s="199"/>
      <c r="AF137" s="201"/>
    </row>
    <row r="138" spans="1:32" ht="49.95" customHeight="1" thickBot="1">
      <c r="A138" s="314">
        <f>A137+1</f>
        <v>100</v>
      </c>
      <c r="B138" s="573"/>
      <c r="C138" s="574"/>
      <c r="D138" s="574"/>
      <c r="E138" s="574"/>
      <c r="F138" s="574"/>
      <c r="G138" s="574"/>
      <c r="H138" s="574"/>
      <c r="I138" s="574"/>
      <c r="J138" s="574"/>
      <c r="K138" s="574"/>
      <c r="L138" s="568"/>
      <c r="M138" s="569"/>
      <c r="N138" s="569"/>
      <c r="O138" s="569"/>
      <c r="P138" s="570"/>
      <c r="Q138" s="543"/>
      <c r="R138" s="543"/>
      <c r="S138" s="543"/>
      <c r="T138" s="543"/>
      <c r="U138" s="543"/>
      <c r="V138" s="98"/>
      <c r="W138" s="98"/>
      <c r="X138" s="586"/>
      <c r="Y138" s="587"/>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7"/>
      <c r="C140" s="567"/>
      <c r="D140" s="567"/>
      <c r="E140" s="567"/>
      <c r="F140" s="567"/>
      <c r="G140" s="567"/>
      <c r="H140" s="567"/>
      <c r="I140" s="567"/>
      <c r="J140" s="567"/>
      <c r="K140" s="567"/>
      <c r="L140" s="567"/>
      <c r="M140" s="567"/>
      <c r="N140" s="567"/>
      <c r="O140" s="567"/>
      <c r="P140" s="567"/>
      <c r="Q140" s="567"/>
      <c r="R140" s="567"/>
      <c r="S140" s="567"/>
      <c r="T140" s="567"/>
      <c r="U140" s="567"/>
      <c r="V140" s="567"/>
      <c r="W140" s="567"/>
      <c r="X140" s="567"/>
      <c r="Y140" s="567"/>
      <c r="Z140" s="567"/>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7BC4BE89-DA9E-4E4C-A8AA-895ABB1C79A4}"/>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G4" sqref="G4:AI4"/>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37" t="s">
        <v>35</v>
      </c>
      <c r="AC1" s="638"/>
      <c r="AD1" s="638"/>
      <c r="AE1" s="637" t="str">
        <f>IF(基本情報入力シート!AA16&lt;&gt;"", 基本情報入力シート!AA16, "")</f>
        <v>福島県</v>
      </c>
      <c r="AF1" s="638"/>
      <c r="AG1" s="638"/>
      <c r="AH1" s="638"/>
      <c r="AI1" s="639"/>
      <c r="AJ1" s="46"/>
      <c r="AK1" s="111"/>
      <c r="AL1" s="112"/>
      <c r="AM1" s="112"/>
      <c r="AN1" s="112"/>
      <c r="AO1" s="317"/>
      <c r="AP1" s="112"/>
      <c r="AQ1" s="112"/>
      <c r="AR1" s="112"/>
      <c r="AS1" s="112"/>
      <c r="AT1" s="112"/>
      <c r="AU1" s="112"/>
      <c r="AV1" s="112"/>
      <c r="AW1" s="113"/>
      <c r="AX1" s="104"/>
      <c r="AY1" s="636" t="s">
        <v>36</v>
      </c>
      <c r="AZ1" s="636"/>
      <c r="BA1" s="636"/>
      <c r="BB1" s="636"/>
      <c r="BC1" s="636"/>
    </row>
    <row r="2" spans="1:55" ht="12.6" customHeight="1">
      <c r="A2" s="684" t="str">
        <f>IF(AY2="加算様式を指定権者に提出", "！基本情報入力シート「１　提出の目的と提出先の自治体名」にて「加算様式を指定権者に提出」が選択されているため、この様式はグレーアウトされています。", "")</f>
        <v/>
      </c>
      <c r="B2" s="684"/>
      <c r="C2" s="684"/>
      <c r="D2" s="684"/>
      <c r="E2" s="684"/>
      <c r="F2" s="684"/>
      <c r="G2" s="684"/>
      <c r="H2" s="684"/>
      <c r="I2" s="684"/>
      <c r="J2" s="684"/>
      <c r="K2" s="684"/>
      <c r="L2" s="684"/>
      <c r="M2" s="684"/>
      <c r="N2" s="684"/>
      <c r="O2" s="684"/>
      <c r="P2" s="684"/>
      <c r="Q2" s="684"/>
      <c r="R2" s="684"/>
      <c r="S2" s="684"/>
      <c r="T2" s="684"/>
      <c r="U2" s="684"/>
      <c r="V2" s="684"/>
      <c r="W2" s="684"/>
      <c r="X2" s="684"/>
      <c r="Y2" s="684"/>
      <c r="Z2" s="684"/>
      <c r="AA2" s="684"/>
      <c r="AB2" s="684"/>
      <c r="AC2" s="684"/>
      <c r="AD2" s="684"/>
      <c r="AE2" s="684"/>
      <c r="AF2" s="684"/>
      <c r="AG2" s="684"/>
      <c r="AH2" s="684"/>
      <c r="AI2" s="684"/>
      <c r="AJ2" s="685"/>
      <c r="AK2" s="114"/>
      <c r="AL2" s="115"/>
      <c r="AM2" s="115"/>
      <c r="AN2" s="315"/>
      <c r="AO2" s="105"/>
      <c r="AP2" s="316"/>
      <c r="AQ2" s="115"/>
      <c r="AR2" s="115"/>
      <c r="AS2" s="115"/>
      <c r="AT2" s="115"/>
      <c r="AU2" s="115"/>
      <c r="AV2" s="115"/>
      <c r="AW2" s="116"/>
      <c r="AY2" s="636" t="str">
        <f>IF(基本情報入力シート!V14="", "", 基本情報入力シート!V14)</f>
        <v>補助金様式を都道府県に提出</v>
      </c>
      <c r="AZ2" s="636"/>
      <c r="BA2" s="636"/>
      <c r="BB2" s="636"/>
      <c r="BC2" s="636"/>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36"/>
      <c r="AZ3" s="636"/>
      <c r="BA3" s="636"/>
      <c r="BB3" s="636"/>
      <c r="BC3" s="636"/>
    </row>
    <row r="4" spans="1:55" s="15" customFormat="1" ht="13.5" customHeight="1">
      <c r="A4" s="664" t="s">
        <v>11</v>
      </c>
      <c r="B4" s="665"/>
      <c r="C4" s="665"/>
      <c r="D4" s="665"/>
      <c r="E4" s="665"/>
      <c r="F4" s="666"/>
      <c r="G4" s="653" t="str">
        <f>IF(基本情報入力シート!L21="","",基本情報入力シート!L21)</f>
        <v/>
      </c>
      <c r="H4" s="654"/>
      <c r="I4" s="654"/>
      <c r="J4" s="654"/>
      <c r="K4" s="654"/>
      <c r="L4" s="654"/>
      <c r="M4" s="654"/>
      <c r="N4" s="654"/>
      <c r="O4" s="654"/>
      <c r="P4" s="654"/>
      <c r="Q4" s="654"/>
      <c r="R4" s="654"/>
      <c r="S4" s="654"/>
      <c r="T4" s="654"/>
      <c r="U4" s="654"/>
      <c r="V4" s="654"/>
      <c r="W4" s="654"/>
      <c r="X4" s="654"/>
      <c r="Y4" s="654"/>
      <c r="Z4" s="654"/>
      <c r="AA4" s="654"/>
      <c r="AB4" s="654"/>
      <c r="AC4" s="654"/>
      <c r="AD4" s="654"/>
      <c r="AE4" s="654"/>
      <c r="AF4" s="654"/>
      <c r="AG4" s="654"/>
      <c r="AH4" s="654"/>
      <c r="AI4" s="654"/>
      <c r="AJ4" s="75"/>
    </row>
    <row r="5" spans="1:55" s="15" customFormat="1" ht="14.25" customHeight="1">
      <c r="A5" s="667" t="s">
        <v>38</v>
      </c>
      <c r="B5" s="668"/>
      <c r="C5" s="668"/>
      <c r="D5" s="668"/>
      <c r="E5" s="668"/>
      <c r="F5" s="669"/>
      <c r="G5" s="655" t="str">
        <f>IF(基本情報入力シート!L22="","",基本情報入力シート!L22)</f>
        <v/>
      </c>
      <c r="H5" s="656"/>
      <c r="I5" s="656"/>
      <c r="J5" s="656"/>
      <c r="K5" s="656"/>
      <c r="L5" s="656"/>
      <c r="M5" s="656"/>
      <c r="N5" s="656"/>
      <c r="O5" s="656"/>
      <c r="P5" s="656"/>
      <c r="Q5" s="656"/>
      <c r="R5" s="656"/>
      <c r="S5" s="656"/>
      <c r="T5" s="656"/>
      <c r="U5" s="656"/>
      <c r="V5" s="656"/>
      <c r="W5" s="656"/>
      <c r="X5" s="656"/>
      <c r="Y5" s="656"/>
      <c r="Z5" s="656"/>
      <c r="AA5" s="656"/>
      <c r="AB5" s="656"/>
      <c r="AC5" s="656"/>
      <c r="AD5" s="656"/>
      <c r="AE5" s="656"/>
      <c r="AF5" s="656"/>
      <c r="AG5" s="656"/>
      <c r="AH5" s="656"/>
      <c r="AI5" s="656"/>
      <c r="AJ5" s="75"/>
    </row>
    <row r="6" spans="1:55" s="15" customFormat="1" ht="12.75" customHeight="1">
      <c r="A6" s="646" t="s">
        <v>39</v>
      </c>
      <c r="B6" s="647"/>
      <c r="C6" s="647"/>
      <c r="D6" s="647"/>
      <c r="E6" s="647"/>
      <c r="F6" s="648"/>
      <c r="G6" s="82" t="s">
        <v>14</v>
      </c>
      <c r="H6" s="649" t="str">
        <f>IF(基本情報入力シート!AM24="－","",基本情報入力シート!AM24)</f>
        <v>-</v>
      </c>
      <c r="I6" s="649"/>
      <c r="J6" s="649"/>
      <c r="K6" s="649"/>
      <c r="L6" s="649"/>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0"/>
      <c r="B7" s="641"/>
      <c r="C7" s="641"/>
      <c r="D7" s="641"/>
      <c r="E7" s="641"/>
      <c r="F7" s="642"/>
      <c r="G7" s="657" t="str">
        <f>IF(基本情報入力シート!L24="","",基本情報入力シート!L24)</f>
        <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75"/>
    </row>
    <row r="8" spans="1:55" s="15" customFormat="1" ht="11.4" customHeight="1">
      <c r="A8" s="640"/>
      <c r="B8" s="641"/>
      <c r="C8" s="641"/>
      <c r="D8" s="641"/>
      <c r="E8" s="641"/>
      <c r="F8" s="642"/>
      <c r="G8" s="659" t="str">
        <f>IF(基本情報入力シート!L25="","",基本情報入力シート!L25)</f>
        <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75"/>
    </row>
    <row r="9" spans="1:55" s="15" customFormat="1" ht="13.5" customHeight="1">
      <c r="A9" s="650" t="s">
        <v>11</v>
      </c>
      <c r="B9" s="651"/>
      <c r="C9" s="651"/>
      <c r="D9" s="651"/>
      <c r="E9" s="651"/>
      <c r="F9" s="652"/>
      <c r="G9" s="697" t="str">
        <f>IF(基本情報入力シート!L29="","",基本情報入力シート!L29)</f>
        <v/>
      </c>
      <c r="H9" s="698"/>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c r="AJ9" s="75"/>
    </row>
    <row r="10" spans="1:55" s="15" customFormat="1">
      <c r="A10" s="640" t="s">
        <v>40</v>
      </c>
      <c r="B10" s="641"/>
      <c r="C10" s="641"/>
      <c r="D10" s="641"/>
      <c r="E10" s="641"/>
      <c r="F10" s="642"/>
      <c r="G10" s="699" t="str">
        <f>IF(基本情報入力シート!L30="","",基本情報入力シート!L30)</f>
        <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5"/>
    </row>
    <row r="11" spans="1:55" s="15" customFormat="1" ht="13.5" customHeight="1">
      <c r="A11" s="643" t="s">
        <v>41</v>
      </c>
      <c r="B11" s="643"/>
      <c r="C11" s="643"/>
      <c r="D11" s="643"/>
      <c r="E11" s="643"/>
      <c r="F11" s="643"/>
      <c r="G11" s="644" t="s">
        <v>25</v>
      </c>
      <c r="H11" s="645"/>
      <c r="I11" s="645"/>
      <c r="J11" s="645"/>
      <c r="K11" s="670" t="str">
        <f>IF(基本情報入力シート!L31="","",基本情報入力シート!L31)</f>
        <v/>
      </c>
      <c r="L11" s="671"/>
      <c r="M11" s="671"/>
      <c r="N11" s="671"/>
      <c r="O11" s="671"/>
      <c r="P11" s="671"/>
      <c r="Q11" s="671"/>
      <c r="R11" s="671"/>
      <c r="S11" s="671"/>
      <c r="T11" s="672"/>
      <c r="U11" s="661" t="s">
        <v>26</v>
      </c>
      <c r="V11" s="662"/>
      <c r="W11" s="662"/>
      <c r="X11" s="663"/>
      <c r="Y11" s="670" t="str">
        <f>IF(基本情報入力シート!L32="","",基本情報入力シート!L32)</f>
        <v/>
      </c>
      <c r="Z11" s="671"/>
      <c r="AA11" s="671"/>
      <c r="AB11" s="671"/>
      <c r="AC11" s="671"/>
      <c r="AD11" s="671"/>
      <c r="AE11" s="671"/>
      <c r="AF11" s="671"/>
      <c r="AG11" s="671"/>
      <c r="AH11" s="671"/>
      <c r="AI11" s="671"/>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78" t="str">
        <f>IF(G5="", "", IF(AND(OR(A15="✓", A16="✓", A17="✓"), OR(A19="✓",AND(A20="✓", M21&lt;&gt;""))), "○", "×"))</f>
        <v/>
      </c>
      <c r="AI13" s="679"/>
      <c r="AK13" s="691" t="s">
        <v>78</v>
      </c>
      <c r="AL13" s="692"/>
      <c r="AM13" s="692"/>
      <c r="AN13" s="692"/>
      <c r="AO13" s="692"/>
      <c r="AP13" s="692"/>
      <c r="AQ13" s="692"/>
      <c r="AR13" s="692"/>
      <c r="AS13" s="692"/>
      <c r="AT13" s="692"/>
      <c r="AU13" s="692"/>
      <c r="AV13" s="693"/>
    </row>
    <row r="14" spans="1:55" ht="27.6" customHeight="1" thickBot="1">
      <c r="A14" s="615" t="s">
        <v>79</v>
      </c>
      <c r="B14" s="616"/>
      <c r="C14" s="616"/>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7"/>
      <c r="AJ14" s="51"/>
      <c r="AR14" s="17"/>
    </row>
    <row r="15" spans="1:55" ht="19.95" customHeight="1">
      <c r="A15" s="108"/>
      <c r="B15" s="624" t="s">
        <v>2204</v>
      </c>
      <c r="C15" s="624"/>
      <c r="D15" s="624"/>
      <c r="E15" s="624"/>
      <c r="F15" s="624"/>
      <c r="G15" s="624"/>
      <c r="H15" s="624"/>
      <c r="I15" s="624"/>
      <c r="J15" s="624"/>
      <c r="K15" s="624"/>
      <c r="L15" s="624"/>
      <c r="M15" s="624"/>
      <c r="N15" s="624"/>
      <c r="O15" s="624"/>
      <c r="P15" s="624"/>
      <c r="Q15" s="624"/>
      <c r="R15" s="624"/>
      <c r="S15" s="624"/>
      <c r="T15" s="624"/>
      <c r="U15" s="624"/>
      <c r="V15" s="624"/>
      <c r="W15" s="624"/>
      <c r="X15" s="624"/>
      <c r="Y15" s="624"/>
      <c r="Z15" s="624"/>
      <c r="AA15" s="624"/>
      <c r="AB15" s="624"/>
      <c r="AC15" s="624"/>
      <c r="AD15" s="624"/>
      <c r="AE15" s="624"/>
      <c r="AF15" s="624"/>
      <c r="AG15" s="624"/>
      <c r="AH15" s="624"/>
      <c r="AI15" s="627"/>
      <c r="AJ15" s="51"/>
      <c r="AR15" s="17"/>
    </row>
    <row r="16" spans="1:55" ht="19.95" customHeight="1">
      <c r="A16" s="106"/>
      <c r="B16" s="616" t="s">
        <v>2098</v>
      </c>
      <c r="C16" s="616"/>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7"/>
      <c r="AJ16" s="51"/>
      <c r="AR16" s="17"/>
    </row>
    <row r="17" spans="1:48" ht="19.95" customHeight="1" thickBot="1">
      <c r="A17" s="107"/>
      <c r="B17" s="616" t="s">
        <v>80</v>
      </c>
      <c r="C17" s="616"/>
      <c r="D17" s="616"/>
      <c r="E17" s="616"/>
      <c r="F17" s="616"/>
      <c r="G17" s="616"/>
      <c r="H17" s="616"/>
      <c r="I17" s="616"/>
      <c r="J17" s="616"/>
      <c r="K17" s="616"/>
      <c r="L17" s="616"/>
      <c r="M17" s="616"/>
      <c r="N17" s="616"/>
      <c r="O17" s="616"/>
      <c r="P17" s="616"/>
      <c r="Q17" s="616"/>
      <c r="R17" s="616"/>
      <c r="S17" s="616"/>
      <c r="T17" s="616"/>
      <c r="U17" s="616"/>
      <c r="V17" s="616"/>
      <c r="W17" s="616"/>
      <c r="X17" s="616"/>
      <c r="Y17" s="616"/>
      <c r="Z17" s="616"/>
      <c r="AA17" s="616"/>
      <c r="AB17" s="616"/>
      <c r="AC17" s="616"/>
      <c r="AD17" s="616"/>
      <c r="AE17" s="616"/>
      <c r="AF17" s="616"/>
      <c r="AG17" s="616"/>
      <c r="AH17" s="616"/>
      <c r="AI17" s="617"/>
      <c r="AJ17" s="51"/>
      <c r="AR17" s="17"/>
    </row>
    <row r="18" spans="1:48" ht="27.6" customHeight="1" thickBot="1">
      <c r="A18" s="628" t="s">
        <v>2007</v>
      </c>
      <c r="B18" s="616"/>
      <c r="C18" s="616"/>
      <c r="D18" s="616"/>
      <c r="E18" s="616"/>
      <c r="F18" s="616"/>
      <c r="G18" s="616"/>
      <c r="H18" s="616"/>
      <c r="I18" s="616"/>
      <c r="J18" s="616"/>
      <c r="K18" s="616"/>
      <c r="L18" s="616"/>
      <c r="M18" s="616"/>
      <c r="N18" s="616"/>
      <c r="O18" s="616"/>
      <c r="P18" s="616"/>
      <c r="Q18" s="616"/>
      <c r="R18" s="616"/>
      <c r="S18" s="616"/>
      <c r="T18" s="616"/>
      <c r="U18" s="616"/>
      <c r="V18" s="616"/>
      <c r="W18" s="616"/>
      <c r="X18" s="616"/>
      <c r="Y18" s="616"/>
      <c r="Z18" s="616"/>
      <c r="AA18" s="616"/>
      <c r="AB18" s="616"/>
      <c r="AC18" s="616"/>
      <c r="AD18" s="616"/>
      <c r="AE18" s="616"/>
      <c r="AF18" s="616"/>
      <c r="AG18" s="616"/>
      <c r="AH18" s="616"/>
      <c r="AI18" s="617"/>
      <c r="AJ18" s="51"/>
      <c r="AR18" s="17"/>
    </row>
    <row r="19" spans="1:48" ht="19.95" customHeight="1">
      <c r="A19" s="108"/>
      <c r="B19" s="616" t="s">
        <v>81</v>
      </c>
      <c r="C19" s="616"/>
      <c r="D19" s="616"/>
      <c r="E19" s="616"/>
      <c r="F19" s="616"/>
      <c r="G19" s="616"/>
      <c r="H19" s="616"/>
      <c r="I19" s="616"/>
      <c r="J19" s="616"/>
      <c r="K19" s="616"/>
      <c r="L19" s="616"/>
      <c r="M19" s="616"/>
      <c r="N19" s="616"/>
      <c r="O19" s="616"/>
      <c r="P19" s="616"/>
      <c r="Q19" s="616"/>
      <c r="R19" s="616"/>
      <c r="S19" s="616"/>
      <c r="T19" s="616"/>
      <c r="U19" s="616"/>
      <c r="V19" s="616"/>
      <c r="W19" s="616"/>
      <c r="X19" s="616"/>
      <c r="Y19" s="616"/>
      <c r="Z19" s="616"/>
      <c r="AA19" s="616"/>
      <c r="AB19" s="616"/>
      <c r="AC19" s="616"/>
      <c r="AD19" s="616"/>
      <c r="AE19" s="616"/>
      <c r="AF19" s="616"/>
      <c r="AG19" s="616"/>
      <c r="AH19" s="616"/>
      <c r="AI19" s="617"/>
      <c r="AJ19" s="51"/>
      <c r="AR19" s="17"/>
    </row>
    <row r="20" spans="1:48" ht="19.95" customHeight="1" thickBot="1">
      <c r="A20" s="107"/>
      <c r="B20" s="534" t="s">
        <v>82</v>
      </c>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626"/>
      <c r="AJ20" s="51"/>
      <c r="AR20" s="17"/>
    </row>
    <row r="21" spans="1:48" ht="29.4" customHeight="1" thickBot="1">
      <c r="A21" s="689" t="s">
        <v>83</v>
      </c>
      <c r="B21" s="690"/>
      <c r="C21" s="690"/>
      <c r="D21" s="690"/>
      <c r="E21" s="690"/>
      <c r="F21" s="690"/>
      <c r="G21" s="690"/>
      <c r="H21" s="690"/>
      <c r="I21" s="690"/>
      <c r="J21" s="690"/>
      <c r="K21" s="690"/>
      <c r="L21" s="690"/>
      <c r="M21" s="694"/>
      <c r="N21" s="695"/>
      <c r="O21" s="695"/>
      <c r="P21" s="695"/>
      <c r="Q21" s="695"/>
      <c r="R21" s="695"/>
      <c r="S21" s="695"/>
      <c r="T21" s="695"/>
      <c r="U21" s="695"/>
      <c r="V21" s="695"/>
      <c r="W21" s="695"/>
      <c r="X21" s="695"/>
      <c r="Y21" s="695"/>
      <c r="Z21" s="695"/>
      <c r="AA21" s="695"/>
      <c r="AB21" s="695"/>
      <c r="AC21" s="695"/>
      <c r="AD21" s="695"/>
      <c r="AE21" s="695"/>
      <c r="AF21" s="695"/>
      <c r="AG21" s="695"/>
      <c r="AH21" s="695"/>
      <c r="AI21" s="696"/>
      <c r="AJ21" s="51"/>
      <c r="AR21" s="17"/>
    </row>
    <row r="22" spans="1:48" ht="118.2" customHeight="1">
      <c r="A22" s="629" t="s">
        <v>2207</v>
      </c>
      <c r="B22" s="629"/>
      <c r="C22" s="629"/>
      <c r="D22" s="629"/>
      <c r="E22" s="629"/>
      <c r="F22" s="629"/>
      <c r="G22" s="629"/>
      <c r="H22" s="629"/>
      <c r="I22" s="629"/>
      <c r="J22" s="629"/>
      <c r="K22" s="629"/>
      <c r="L22" s="629"/>
      <c r="M22" s="629"/>
      <c r="N22" s="629"/>
      <c r="O22" s="629"/>
      <c r="P22" s="629"/>
      <c r="Q22" s="629"/>
      <c r="R22" s="629"/>
      <c r="S22" s="629"/>
      <c r="T22" s="629"/>
      <c r="U22" s="629"/>
      <c r="V22" s="629"/>
      <c r="W22" s="629"/>
      <c r="X22" s="629"/>
      <c r="Y22" s="629"/>
      <c r="Z22" s="629"/>
      <c r="AA22" s="629"/>
      <c r="AB22" s="629"/>
      <c r="AC22" s="629"/>
      <c r="AD22" s="629"/>
      <c r="AE22" s="629"/>
      <c r="AF22" s="629"/>
      <c r="AG22" s="629"/>
      <c r="AH22" s="629"/>
      <c r="AI22" s="629"/>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18" t="s">
        <v>85</v>
      </c>
      <c r="B24" s="618"/>
      <c r="C24" s="618"/>
      <c r="D24" s="618"/>
      <c r="E24" s="618"/>
      <c r="F24" s="618"/>
      <c r="G24" s="618"/>
      <c r="H24" s="618"/>
      <c r="I24" s="618"/>
      <c r="J24" s="618"/>
      <c r="K24" s="618"/>
      <c r="L24" s="618"/>
      <c r="M24" s="618"/>
      <c r="N24" s="618"/>
      <c r="O24" s="618"/>
      <c r="P24" s="618"/>
      <c r="Q24" s="618"/>
      <c r="R24" s="618"/>
      <c r="S24" s="618"/>
      <c r="T24" s="618"/>
      <c r="U24" s="618"/>
      <c r="V24" s="618"/>
      <c r="W24" s="618"/>
      <c r="X24" s="618"/>
      <c r="Y24" s="618"/>
      <c r="Z24" s="618"/>
      <c r="AA24" s="618"/>
      <c r="AB24" s="618"/>
      <c r="AC24" s="618"/>
      <c r="AD24" s="618"/>
      <c r="AE24" s="618"/>
      <c r="AF24" s="618"/>
      <c r="AG24" s="618"/>
      <c r="AH24" s="618"/>
      <c r="AI24" s="618"/>
      <c r="AJ24" s="46"/>
    </row>
    <row r="25" spans="1:48" ht="17.25" customHeight="1" thickBot="1">
      <c r="A25" s="624" t="s">
        <v>45</v>
      </c>
      <c r="B25" s="624"/>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5"/>
      <c r="AH25" s="676" t="str" cm="1">
        <f t="array" ref="AH25">IF(G5="", "", IF(AND(PRODUCT((A28:A33="✓")*1), OR(A19="", AND(A19="✓", A27="✓"))),"○","×"))</f>
        <v/>
      </c>
      <c r="AI25" s="677"/>
      <c r="AJ25" s="27"/>
      <c r="AK25" s="673" t="s">
        <v>86</v>
      </c>
      <c r="AL25" s="674"/>
      <c r="AM25" s="674"/>
      <c r="AN25" s="674"/>
      <c r="AO25" s="674"/>
      <c r="AP25" s="674"/>
      <c r="AQ25" s="674"/>
      <c r="AR25" s="674"/>
      <c r="AS25" s="674"/>
      <c r="AT25" s="674"/>
      <c r="AU25" s="674"/>
      <c r="AV25" s="675"/>
    </row>
    <row r="26" spans="1:48" ht="14.25" customHeight="1" thickBot="1">
      <c r="A26" s="686" t="s">
        <v>87</v>
      </c>
      <c r="B26" s="687"/>
      <c r="C26" s="687"/>
      <c r="D26" s="687"/>
      <c r="E26" s="687"/>
      <c r="F26" s="687"/>
      <c r="G26" s="687"/>
      <c r="H26" s="687"/>
      <c r="I26" s="687"/>
      <c r="J26" s="687"/>
      <c r="K26" s="687"/>
      <c r="L26" s="687"/>
      <c r="M26" s="687"/>
      <c r="N26" s="687"/>
      <c r="O26" s="687"/>
      <c r="P26" s="687"/>
      <c r="Q26" s="687"/>
      <c r="R26" s="687"/>
      <c r="S26" s="687"/>
      <c r="T26" s="687"/>
      <c r="U26" s="687"/>
      <c r="V26" s="687"/>
      <c r="W26" s="687"/>
      <c r="X26" s="687"/>
      <c r="Y26" s="687"/>
      <c r="Z26" s="688"/>
      <c r="AA26" s="592" t="s">
        <v>88</v>
      </c>
      <c r="AB26" s="593"/>
      <c r="AC26" s="593"/>
      <c r="AD26" s="593"/>
      <c r="AE26" s="593"/>
      <c r="AF26" s="593"/>
      <c r="AG26" s="593"/>
      <c r="AH26" s="594"/>
      <c r="AI26" s="595"/>
      <c r="AJ26" s="46"/>
      <c r="AL26" s="18"/>
    </row>
    <row r="27" spans="1:48" ht="28.8" customHeight="1">
      <c r="A27" s="108"/>
      <c r="B27" s="619" t="s">
        <v>2008</v>
      </c>
      <c r="C27" s="619"/>
      <c r="D27" s="619"/>
      <c r="E27" s="619"/>
      <c r="F27" s="619"/>
      <c r="G27" s="619"/>
      <c r="H27" s="619"/>
      <c r="I27" s="619"/>
      <c r="J27" s="619"/>
      <c r="K27" s="619"/>
      <c r="L27" s="619"/>
      <c r="M27" s="619"/>
      <c r="N27" s="619"/>
      <c r="O27" s="619"/>
      <c r="P27" s="619"/>
      <c r="Q27" s="619"/>
      <c r="R27" s="619"/>
      <c r="S27" s="619"/>
      <c r="T27" s="619"/>
      <c r="U27" s="619"/>
      <c r="V27" s="619"/>
      <c r="W27" s="619"/>
      <c r="X27" s="619"/>
      <c r="Y27" s="619"/>
      <c r="Z27" s="620"/>
      <c r="AA27" s="596" t="s">
        <v>47</v>
      </c>
      <c r="AB27" s="596"/>
      <c r="AC27" s="596"/>
      <c r="AD27" s="596"/>
      <c r="AE27" s="596"/>
      <c r="AF27" s="596"/>
      <c r="AG27" s="596"/>
      <c r="AH27" s="596"/>
      <c r="AI27" s="596"/>
      <c r="AJ27" s="53"/>
    </row>
    <row r="28" spans="1:48" ht="37.200000000000003" customHeight="1">
      <c r="A28" s="106"/>
      <c r="B28" s="619" t="s">
        <v>2010</v>
      </c>
      <c r="C28" s="619"/>
      <c r="D28" s="619"/>
      <c r="E28" s="619"/>
      <c r="F28" s="619"/>
      <c r="G28" s="619"/>
      <c r="H28" s="619"/>
      <c r="I28" s="619"/>
      <c r="J28" s="619"/>
      <c r="K28" s="619"/>
      <c r="L28" s="619"/>
      <c r="M28" s="619"/>
      <c r="N28" s="619"/>
      <c r="O28" s="619"/>
      <c r="P28" s="619"/>
      <c r="Q28" s="619"/>
      <c r="R28" s="619"/>
      <c r="S28" s="619"/>
      <c r="T28" s="619"/>
      <c r="U28" s="619"/>
      <c r="V28" s="619"/>
      <c r="W28" s="619"/>
      <c r="X28" s="619"/>
      <c r="Y28" s="619"/>
      <c r="Z28" s="620"/>
      <c r="AA28" s="623" t="s">
        <v>89</v>
      </c>
      <c r="AB28" s="623"/>
      <c r="AC28" s="623"/>
      <c r="AD28" s="623"/>
      <c r="AE28" s="623"/>
      <c r="AF28" s="623"/>
      <c r="AG28" s="623"/>
      <c r="AH28" s="623"/>
      <c r="AI28" s="623"/>
      <c r="AJ28" s="53"/>
    </row>
    <row r="29" spans="1:48" ht="30" customHeight="1">
      <c r="A29" s="106"/>
      <c r="B29" s="621" t="s">
        <v>90</v>
      </c>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2"/>
      <c r="AA29" s="623" t="s">
        <v>91</v>
      </c>
      <c r="AB29" s="623"/>
      <c r="AC29" s="623"/>
      <c r="AD29" s="623"/>
      <c r="AE29" s="623"/>
      <c r="AF29" s="623"/>
      <c r="AG29" s="623"/>
      <c r="AH29" s="623"/>
      <c r="AI29" s="623"/>
      <c r="AJ29" s="27"/>
    </row>
    <row r="30" spans="1:48" ht="30" customHeight="1">
      <c r="A30" s="106"/>
      <c r="B30" s="619" t="s">
        <v>46</v>
      </c>
      <c r="C30" s="619"/>
      <c r="D30" s="619"/>
      <c r="E30" s="619"/>
      <c r="F30" s="619"/>
      <c r="G30" s="619"/>
      <c r="H30" s="619"/>
      <c r="I30" s="619"/>
      <c r="J30" s="619"/>
      <c r="K30" s="619"/>
      <c r="L30" s="619"/>
      <c r="M30" s="619"/>
      <c r="N30" s="619"/>
      <c r="O30" s="619"/>
      <c r="P30" s="619"/>
      <c r="Q30" s="619"/>
      <c r="R30" s="619"/>
      <c r="S30" s="619"/>
      <c r="T30" s="619"/>
      <c r="U30" s="619"/>
      <c r="V30" s="619"/>
      <c r="W30" s="619"/>
      <c r="X30" s="619"/>
      <c r="Y30" s="619"/>
      <c r="Z30" s="620"/>
      <c r="AA30" s="596" t="s">
        <v>47</v>
      </c>
      <c r="AB30" s="596"/>
      <c r="AC30" s="596"/>
      <c r="AD30" s="596"/>
      <c r="AE30" s="596"/>
      <c r="AF30" s="596"/>
      <c r="AG30" s="596"/>
      <c r="AH30" s="596"/>
      <c r="AI30" s="596"/>
      <c r="AJ30" s="27"/>
      <c r="AK30" s="18"/>
    </row>
    <row r="31" spans="1:48" ht="30" customHeight="1">
      <c r="A31" s="106"/>
      <c r="B31" s="619" t="s">
        <v>48</v>
      </c>
      <c r="C31" s="619"/>
      <c r="D31" s="619"/>
      <c r="E31" s="619"/>
      <c r="F31" s="619"/>
      <c r="G31" s="619"/>
      <c r="H31" s="619"/>
      <c r="I31" s="619"/>
      <c r="J31" s="619"/>
      <c r="K31" s="619"/>
      <c r="L31" s="619"/>
      <c r="M31" s="619"/>
      <c r="N31" s="619"/>
      <c r="O31" s="619"/>
      <c r="P31" s="619"/>
      <c r="Q31" s="619"/>
      <c r="R31" s="619"/>
      <c r="S31" s="619"/>
      <c r="T31" s="619"/>
      <c r="U31" s="619"/>
      <c r="V31" s="619"/>
      <c r="W31" s="619"/>
      <c r="X31" s="619"/>
      <c r="Y31" s="619"/>
      <c r="Z31" s="620"/>
      <c r="AA31" s="623" t="s">
        <v>49</v>
      </c>
      <c r="AB31" s="623"/>
      <c r="AC31" s="623"/>
      <c r="AD31" s="623"/>
      <c r="AE31" s="623"/>
      <c r="AF31" s="623"/>
      <c r="AG31" s="623"/>
      <c r="AH31" s="623"/>
      <c r="AI31" s="623"/>
      <c r="AJ31" s="27"/>
      <c r="AK31" s="18"/>
      <c r="AL31" s="19"/>
    </row>
    <row r="32" spans="1:48" ht="19.95" customHeight="1">
      <c r="A32" s="106"/>
      <c r="B32" s="621" t="s">
        <v>92</v>
      </c>
      <c r="C32" s="621"/>
      <c r="D32" s="621"/>
      <c r="E32" s="621"/>
      <c r="F32" s="621"/>
      <c r="G32" s="621"/>
      <c r="H32" s="621"/>
      <c r="I32" s="621"/>
      <c r="J32" s="621"/>
      <c r="K32" s="621"/>
      <c r="L32" s="621"/>
      <c r="M32" s="621"/>
      <c r="N32" s="621"/>
      <c r="O32" s="621"/>
      <c r="P32" s="621"/>
      <c r="Q32" s="621"/>
      <c r="R32" s="621"/>
      <c r="S32" s="621"/>
      <c r="T32" s="621"/>
      <c r="U32" s="621"/>
      <c r="V32" s="621"/>
      <c r="W32" s="621"/>
      <c r="X32" s="621"/>
      <c r="Y32" s="621"/>
      <c r="Z32" s="622"/>
      <c r="AA32" s="634" t="s">
        <v>50</v>
      </c>
      <c r="AB32" s="634"/>
      <c r="AC32" s="634"/>
      <c r="AD32" s="634"/>
      <c r="AE32" s="634"/>
      <c r="AF32" s="634"/>
      <c r="AG32" s="634"/>
      <c r="AH32" s="634"/>
      <c r="AI32" s="634"/>
      <c r="AJ32" s="27"/>
      <c r="AK32" s="18"/>
      <c r="AL32" s="19"/>
    </row>
    <row r="33" spans="1:52" ht="24.6" customHeight="1" thickBot="1">
      <c r="A33" s="109"/>
      <c r="B33" s="616" t="s">
        <v>2206</v>
      </c>
      <c r="C33" s="616"/>
      <c r="D33" s="616"/>
      <c r="E33" s="616"/>
      <c r="F33" s="616"/>
      <c r="G33" s="616"/>
      <c r="H33" s="616"/>
      <c r="I33" s="616"/>
      <c r="J33" s="616"/>
      <c r="K33" s="616"/>
      <c r="L33" s="616"/>
      <c r="M33" s="616"/>
      <c r="N33" s="616"/>
      <c r="O33" s="616"/>
      <c r="P33" s="616"/>
      <c r="Q33" s="616"/>
      <c r="R33" s="616"/>
      <c r="S33" s="616"/>
      <c r="T33" s="616"/>
      <c r="U33" s="616"/>
      <c r="V33" s="616"/>
      <c r="W33" s="616"/>
      <c r="X33" s="616"/>
      <c r="Y33" s="616"/>
      <c r="Z33" s="617"/>
      <c r="AA33" s="596" t="s">
        <v>47</v>
      </c>
      <c r="AB33" s="596"/>
      <c r="AC33" s="596"/>
      <c r="AD33" s="596"/>
      <c r="AE33" s="596"/>
      <c r="AF33" s="596"/>
      <c r="AG33" s="596"/>
      <c r="AH33" s="596"/>
      <c r="AI33" s="596"/>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78" t="str">
        <f>IF(G5="", "", IF(AND(OR(AND(B40="✓",B41=""), AND(B40="",B41="✓")),B37="✓",G43&lt;&gt;"",J43&lt;&gt;""),"○","×"))</f>
        <v/>
      </c>
      <c r="AI35" s="679"/>
      <c r="AJ35" s="23"/>
      <c r="AK35" s="701" t="s">
        <v>93</v>
      </c>
      <c r="AL35" s="702"/>
      <c r="AM35" s="702"/>
      <c r="AN35" s="702"/>
      <c r="AO35" s="702"/>
      <c r="AP35" s="702"/>
      <c r="AQ35" s="702"/>
      <c r="AR35" s="702"/>
      <c r="AS35" s="702"/>
      <c r="AT35" s="702"/>
      <c r="AU35" s="702"/>
      <c r="AV35" s="703"/>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c r="C37" s="597" t="s">
        <v>2205</v>
      </c>
      <c r="D37" s="598"/>
      <c r="E37" s="598"/>
      <c r="F37" s="598"/>
      <c r="G37" s="598"/>
      <c r="H37" s="598"/>
      <c r="I37" s="598"/>
      <c r="J37" s="598"/>
      <c r="K37" s="598"/>
      <c r="L37" s="598"/>
      <c r="M37" s="598"/>
      <c r="N37" s="598"/>
      <c r="O37" s="598"/>
      <c r="P37" s="598"/>
      <c r="Q37" s="598"/>
      <c r="R37" s="598"/>
      <c r="S37" s="598"/>
      <c r="T37" s="598"/>
      <c r="U37" s="598"/>
      <c r="V37" s="598"/>
      <c r="W37" s="598"/>
      <c r="X37" s="598"/>
      <c r="Y37" s="598"/>
      <c r="Z37" s="598"/>
      <c r="AA37" s="598"/>
      <c r="AB37" s="598"/>
      <c r="AC37" s="598"/>
      <c r="AD37" s="598"/>
      <c r="AE37" s="598"/>
      <c r="AF37" s="598"/>
      <c r="AG37" s="598"/>
      <c r="AH37" s="598"/>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3" t="s">
        <v>94</v>
      </c>
      <c r="C39" s="683"/>
      <c r="D39" s="683"/>
      <c r="E39" s="683"/>
      <c r="F39" s="683"/>
      <c r="G39" s="683"/>
      <c r="H39" s="683"/>
      <c r="I39" s="683"/>
      <c r="J39" s="683"/>
      <c r="K39" s="683"/>
      <c r="L39" s="683"/>
      <c r="M39" s="683"/>
      <c r="N39" s="683"/>
      <c r="O39" s="683"/>
      <c r="P39" s="683"/>
      <c r="Q39" s="683"/>
      <c r="R39" s="683"/>
      <c r="S39" s="683"/>
      <c r="T39" s="683"/>
      <c r="U39" s="683"/>
      <c r="V39" s="683"/>
      <c r="W39" s="474"/>
      <c r="X39" s="474"/>
      <c r="Y39" s="474"/>
      <c r="Z39" s="474"/>
      <c r="AA39" s="474"/>
      <c r="AB39" s="474"/>
      <c r="AC39" s="474"/>
      <c r="AD39" s="474"/>
      <c r="AE39" s="474"/>
      <c r="AF39" s="474"/>
      <c r="AG39" s="474"/>
      <c r="AH39" s="474"/>
      <c r="AI39" s="24"/>
      <c r="AJ39" s="70"/>
    </row>
    <row r="40" spans="1:52" ht="40.200000000000003" hidden="1" customHeight="1">
      <c r="A40" s="22"/>
      <c r="B40" s="475" t="s">
        <v>2201</v>
      </c>
      <c r="C40" s="599" t="s">
        <v>2009</v>
      </c>
      <c r="D40" s="599"/>
      <c r="E40" s="599"/>
      <c r="F40" s="599"/>
      <c r="G40" s="599"/>
      <c r="H40" s="599"/>
      <c r="I40" s="599"/>
      <c r="J40" s="599"/>
      <c r="K40" s="599"/>
      <c r="L40" s="599"/>
      <c r="M40" s="599"/>
      <c r="N40" s="599"/>
      <c r="O40" s="599"/>
      <c r="P40" s="599"/>
      <c r="Q40" s="599"/>
      <c r="R40" s="599"/>
      <c r="S40" s="599"/>
      <c r="T40" s="599"/>
      <c r="U40" s="599"/>
      <c r="V40" s="599"/>
      <c r="W40" s="599"/>
      <c r="X40" s="599"/>
      <c r="Y40" s="599"/>
      <c r="Z40" s="599"/>
      <c r="AA40" s="599"/>
      <c r="AB40" s="599"/>
      <c r="AC40" s="599"/>
      <c r="AD40" s="599"/>
      <c r="AE40" s="599"/>
      <c r="AF40" s="599"/>
      <c r="AG40" s="599"/>
      <c r="AH40" s="599"/>
      <c r="AI40" s="26"/>
      <c r="AJ40" s="27"/>
      <c r="AK40" s="25"/>
    </row>
    <row r="41" spans="1:52" ht="25.95" hidden="1" customHeight="1">
      <c r="A41" s="22"/>
      <c r="B41" s="475"/>
      <c r="C41" s="599" t="s">
        <v>95</v>
      </c>
      <c r="D41" s="599"/>
      <c r="E41" s="599"/>
      <c r="F41" s="599"/>
      <c r="G41" s="599"/>
      <c r="H41" s="599"/>
      <c r="I41" s="599"/>
      <c r="J41" s="599"/>
      <c r="K41" s="599"/>
      <c r="L41" s="599"/>
      <c r="M41" s="599"/>
      <c r="N41" s="599"/>
      <c r="O41" s="599"/>
      <c r="P41" s="599"/>
      <c r="Q41" s="599"/>
      <c r="R41" s="599"/>
      <c r="S41" s="599"/>
      <c r="T41" s="599"/>
      <c r="U41" s="599"/>
      <c r="V41" s="599"/>
      <c r="W41" s="599"/>
      <c r="X41" s="599"/>
      <c r="Y41" s="599"/>
      <c r="Z41" s="599"/>
      <c r="AA41" s="599"/>
      <c r="AB41" s="599"/>
      <c r="AC41" s="599"/>
      <c r="AD41" s="599"/>
      <c r="AE41" s="599"/>
      <c r="AF41" s="599"/>
      <c r="AG41" s="599"/>
      <c r="AH41" s="599"/>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03">
        <v>7</v>
      </c>
      <c r="E43" s="682"/>
      <c r="F43" s="32" t="s">
        <v>52</v>
      </c>
      <c r="G43" s="680"/>
      <c r="H43" s="681"/>
      <c r="I43" s="32" t="s">
        <v>53</v>
      </c>
      <c r="J43" s="680"/>
      <c r="K43" s="681"/>
      <c r="L43" s="32" t="s">
        <v>54</v>
      </c>
      <c r="M43" s="27"/>
      <c r="N43" s="603" t="s">
        <v>38</v>
      </c>
      <c r="O43" s="603"/>
      <c r="P43" s="603"/>
      <c r="Q43" s="604" t="str">
        <f>IF(G5="","",G5)</f>
        <v/>
      </c>
      <c r="R43" s="604"/>
      <c r="S43" s="604"/>
      <c r="T43" s="604"/>
      <c r="U43" s="604"/>
      <c r="V43" s="604"/>
      <c r="W43" s="604"/>
      <c r="X43" s="604"/>
      <c r="Y43" s="604"/>
      <c r="Z43" s="604"/>
      <c r="AA43" s="604"/>
      <c r="AB43" s="604"/>
      <c r="AC43" s="604"/>
      <c r="AD43" s="604"/>
      <c r="AE43" s="604"/>
      <c r="AF43" s="604"/>
      <c r="AG43" s="604"/>
      <c r="AH43" s="604"/>
      <c r="AI43" s="30"/>
      <c r="AJ43" s="23"/>
    </row>
    <row r="44" spans="1:52" s="19" customFormat="1" ht="18" customHeight="1">
      <c r="A44" s="31"/>
      <c r="B44" s="33"/>
      <c r="C44" s="32"/>
      <c r="D44" s="32"/>
      <c r="E44" s="32"/>
      <c r="F44" s="32"/>
      <c r="G44" s="32"/>
      <c r="H44" s="32"/>
      <c r="I44" s="32"/>
      <c r="J44" s="32"/>
      <c r="K44" s="32"/>
      <c r="L44" s="32"/>
      <c r="M44" s="32"/>
      <c r="N44" s="612" t="s">
        <v>55</v>
      </c>
      <c r="O44" s="612"/>
      <c r="P44" s="612"/>
      <c r="Q44" s="613" t="s">
        <v>20</v>
      </c>
      <c r="R44" s="613"/>
      <c r="S44" s="591" t="str">
        <f>IF(基本情報入力シート!L26="", "", 基本情報入力シート!L26)</f>
        <v/>
      </c>
      <c r="T44" s="591"/>
      <c r="U44" s="591"/>
      <c r="V44" s="591"/>
      <c r="W44" s="591"/>
      <c r="X44" s="614"/>
      <c r="Y44" s="614"/>
      <c r="Z44" s="591" t="str">
        <f>IF(基本情報入力シート!L27="", "", 基本情報入力シート!L27)</f>
        <v/>
      </c>
      <c r="AA44" s="591"/>
      <c r="AB44" s="591"/>
      <c r="AC44" s="591"/>
      <c r="AD44" s="591"/>
      <c r="AE44" s="591"/>
      <c r="AF44" s="591"/>
      <c r="AG44" s="591"/>
      <c r="AH44" s="59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5" t="s">
        <v>96</v>
      </c>
      <c r="B46" s="605"/>
      <c r="C46" s="605"/>
      <c r="D46" s="605"/>
      <c r="E46" s="605"/>
      <c r="F46" s="605"/>
      <c r="G46" s="605"/>
      <c r="H46" s="605"/>
      <c r="I46" s="605"/>
      <c r="J46" s="605"/>
      <c r="K46" s="605"/>
      <c r="L46" s="605"/>
      <c r="M46" s="605"/>
      <c r="N46" s="605"/>
      <c r="O46" s="605"/>
      <c r="P46" s="605"/>
      <c r="Q46" s="605"/>
      <c r="R46" s="605"/>
      <c r="S46" s="605"/>
      <c r="T46" s="605"/>
      <c r="U46" s="605"/>
      <c r="V46" s="605"/>
      <c r="W46" s="605"/>
      <c r="X46" s="605"/>
      <c r="Y46" s="605"/>
      <c r="Z46" s="605"/>
      <c r="AA46" s="605"/>
      <c r="AB46" s="605"/>
      <c r="AC46" s="605"/>
      <c r="AD46" s="605"/>
      <c r="AE46" s="605"/>
      <c r="AF46" s="605"/>
      <c r="AG46" s="605"/>
      <c r="AH46" s="605"/>
      <c r="AI46" s="605"/>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0" t="s">
        <v>99</v>
      </c>
      <c r="B51" s="601"/>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2"/>
      <c r="BA51" s="66" t="s">
        <v>100</v>
      </c>
    </row>
    <row r="52" spans="1:53">
      <c r="A52" s="708" t="s">
        <v>101</v>
      </c>
      <c r="B52" s="709"/>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610" t="str">
        <f>IF(G5="", "", IF(AH13="○", "〇", "×"))</f>
        <v/>
      </c>
      <c r="AF52" s="610"/>
      <c r="AG52" s="610"/>
      <c r="AH52" s="610"/>
      <c r="AI52" s="610"/>
      <c r="AJ52" s="610"/>
      <c r="BA52" s="66">
        <f>COUNTIF(A52:AJ58, "×")</f>
        <v>0</v>
      </c>
    </row>
    <row r="53" spans="1:53" ht="15" customHeight="1">
      <c r="A53" s="600" t="s">
        <v>102</v>
      </c>
      <c r="B53" s="601"/>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2"/>
    </row>
    <row r="54" spans="1:53">
      <c r="A54" s="706" t="s">
        <v>103</v>
      </c>
      <c r="B54" s="707"/>
      <c r="C54" s="707"/>
      <c r="D54" s="707"/>
      <c r="E54" s="707"/>
      <c r="F54" s="707"/>
      <c r="G54" s="707"/>
      <c r="H54" s="707"/>
      <c r="I54" s="707"/>
      <c r="J54" s="707"/>
      <c r="K54" s="707"/>
      <c r="L54" s="707"/>
      <c r="M54" s="707"/>
      <c r="N54" s="707"/>
      <c r="O54" s="707"/>
      <c r="P54" s="707"/>
      <c r="Q54" s="707"/>
      <c r="R54" s="707"/>
      <c r="S54" s="707"/>
      <c r="T54" s="707"/>
      <c r="U54" s="707"/>
      <c r="V54" s="707"/>
      <c r="W54" s="707"/>
      <c r="X54" s="707"/>
      <c r="Y54" s="707"/>
      <c r="Z54" s="707"/>
      <c r="AA54" s="707"/>
      <c r="AB54" s="707"/>
      <c r="AC54" s="707"/>
      <c r="AD54" s="707"/>
      <c r="AE54" s="610" t="str">
        <f>AH25</f>
        <v/>
      </c>
      <c r="AF54" s="610"/>
      <c r="AG54" s="610"/>
      <c r="AH54" s="610"/>
      <c r="AI54" s="610"/>
      <c r="AJ54" s="610"/>
    </row>
    <row r="55" spans="1:53">
      <c r="A55" s="606" t="s">
        <v>104</v>
      </c>
      <c r="B55" s="607"/>
      <c r="C55" s="607"/>
      <c r="D55" s="607"/>
      <c r="E55" s="607"/>
      <c r="F55" s="607"/>
      <c r="G55" s="607"/>
      <c r="H55" s="607"/>
      <c r="I55" s="607"/>
      <c r="J55" s="607"/>
      <c r="K55" s="607"/>
      <c r="L55" s="607"/>
      <c r="M55" s="607"/>
      <c r="N55" s="607"/>
      <c r="O55" s="607"/>
      <c r="P55" s="607"/>
      <c r="Q55" s="607"/>
      <c r="R55" s="607"/>
      <c r="S55" s="607"/>
      <c r="T55" s="607"/>
      <c r="U55" s="607"/>
      <c r="V55" s="607"/>
      <c r="W55" s="607"/>
      <c r="X55" s="607"/>
      <c r="Y55" s="607"/>
      <c r="Z55" s="607"/>
      <c r="AA55" s="607"/>
      <c r="AB55" s="607"/>
      <c r="AC55" s="607"/>
      <c r="AD55" s="607"/>
      <c r="AE55" s="610" t="str">
        <f>AH35</f>
        <v/>
      </c>
      <c r="AF55" s="610"/>
      <c r="AG55" s="610"/>
      <c r="AH55" s="610"/>
      <c r="AI55" s="610"/>
      <c r="AJ55" s="610"/>
    </row>
    <row r="56" spans="1:53" ht="15" customHeight="1">
      <c r="A56" s="600" t="s">
        <v>105</v>
      </c>
      <c r="B56" s="601"/>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2"/>
    </row>
    <row r="57" spans="1:53">
      <c r="A57" s="708" t="s">
        <v>106</v>
      </c>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14"/>
      <c r="AE57" s="610" t="str">
        <f>'別紙様式2-4（補助金 個表） '!T8</f>
        <v/>
      </c>
      <c r="AF57" s="610"/>
      <c r="AG57" s="610"/>
      <c r="AH57" s="610"/>
      <c r="AI57" s="610"/>
      <c r="AJ57" s="610"/>
      <c r="AR57" s="246"/>
    </row>
    <row r="58" spans="1:53" hidden="1">
      <c r="A58" s="712" t="s">
        <v>107</v>
      </c>
      <c r="B58" s="713"/>
      <c r="C58" s="713"/>
      <c r="D58" s="713"/>
      <c r="E58" s="713"/>
      <c r="F58" s="713"/>
      <c r="G58" s="713"/>
      <c r="H58" s="713"/>
      <c r="I58" s="713"/>
      <c r="J58" s="713"/>
      <c r="K58" s="713"/>
      <c r="L58" s="713"/>
      <c r="M58" s="713"/>
      <c r="N58" s="713"/>
      <c r="O58" s="713"/>
      <c r="P58" s="713"/>
      <c r="Q58" s="713"/>
      <c r="R58" s="713"/>
      <c r="S58" s="713"/>
      <c r="T58" s="713"/>
      <c r="U58" s="713"/>
      <c r="V58" s="713"/>
      <c r="W58" s="713"/>
      <c r="X58" s="713"/>
      <c r="Y58" s="713"/>
      <c r="Z58" s="713"/>
      <c r="AA58" s="713"/>
      <c r="AB58" s="713"/>
      <c r="AC58" s="713"/>
      <c r="AD58" s="713"/>
      <c r="AE58" s="608" t="str">
        <f>'別紙様式2-4（補助金 個表） '!T9</f>
        <v>○</v>
      </c>
      <c r="AF58" s="608"/>
      <c r="AG58" s="608"/>
      <c r="AH58" s="608"/>
      <c r="AI58" s="608"/>
      <c r="AJ58" s="609"/>
    </row>
    <row r="59" spans="1:53" hidden="1">
      <c r="A59" s="710" t="s">
        <v>108</v>
      </c>
      <c r="B59" s="711"/>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04" t="str">
        <f>'別紙様式2-4（補助金 個表） '!T10</f>
        <v>○</v>
      </c>
      <c r="AF59" s="704"/>
      <c r="AG59" s="704"/>
      <c r="AH59" s="704"/>
      <c r="AI59" s="704"/>
      <c r="AJ59" s="705"/>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5" t="s">
        <v>109</v>
      </c>
      <c r="B61" s="715"/>
      <c r="C61" s="715"/>
      <c r="D61" s="715"/>
      <c r="E61" s="715"/>
      <c r="F61" s="715"/>
      <c r="G61" s="715"/>
      <c r="H61" s="715"/>
      <c r="I61" s="715"/>
      <c r="J61" s="715"/>
      <c r="K61" s="715"/>
      <c r="L61" s="715"/>
      <c r="M61" s="715"/>
      <c r="N61" s="715"/>
      <c r="O61" s="715"/>
      <c r="P61" s="715"/>
      <c r="Q61" s="715"/>
      <c r="R61" s="715"/>
      <c r="S61" s="715"/>
      <c r="T61" s="715"/>
      <c r="U61" s="715"/>
      <c r="V61" s="715"/>
      <c r="W61" s="715"/>
      <c r="X61" s="715"/>
      <c r="Y61" s="715"/>
      <c r="Z61" s="715"/>
      <c r="AA61" s="715"/>
      <c r="AB61" s="715"/>
      <c r="AC61" s="715"/>
      <c r="AD61" s="715"/>
      <c r="AE61" s="715"/>
      <c r="AF61" s="715"/>
      <c r="AG61" s="715"/>
      <c r="AH61" s="715"/>
      <c r="AI61" s="715"/>
      <c r="AJ61" s="715"/>
      <c r="AK61" s="377"/>
      <c r="AL61" s="377"/>
      <c r="AM61" s="377"/>
      <c r="AN61" s="377"/>
      <c r="AO61" s="377"/>
      <c r="AP61" s="377"/>
      <c r="AQ61" s="377"/>
      <c r="AR61" s="377"/>
      <c r="AS61" s="377"/>
      <c r="AT61" s="377"/>
      <c r="AU61" s="377"/>
      <c r="AV61" s="377"/>
    </row>
    <row r="62" spans="1:53" s="52" customFormat="1" ht="20.399999999999999" hidden="1" customHeight="1">
      <c r="A62" s="376" t="s">
        <v>110</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590" t="s">
        <v>33</v>
      </c>
      <c r="B63" s="590"/>
      <c r="C63" s="588" t="s">
        <v>111</v>
      </c>
      <c r="D63" s="588"/>
      <c r="E63" s="588"/>
      <c r="F63" s="588"/>
      <c r="G63" s="588"/>
      <c r="H63" s="588" t="s">
        <v>112</v>
      </c>
      <c r="I63" s="588"/>
      <c r="J63" s="588"/>
      <c r="K63" s="588"/>
      <c r="L63" s="588"/>
      <c r="M63" s="588"/>
      <c r="N63" s="588"/>
      <c r="O63" s="588"/>
      <c r="P63" s="588"/>
      <c r="Q63" s="588"/>
      <c r="R63" s="588"/>
      <c r="S63" s="588"/>
      <c r="T63" s="588" t="s">
        <v>113</v>
      </c>
      <c r="U63" s="588"/>
      <c r="V63" s="588"/>
      <c r="W63" s="588"/>
      <c r="X63" s="588"/>
      <c r="Y63" s="588"/>
      <c r="Z63" s="588"/>
      <c r="AA63" s="588"/>
      <c r="AB63" s="588"/>
      <c r="AC63" s="588"/>
      <c r="AD63" s="588"/>
      <c r="AE63" s="588"/>
      <c r="AF63" s="588"/>
      <c r="AG63" s="588"/>
      <c r="AH63" s="588"/>
      <c r="AI63" s="588"/>
      <c r="AJ63" s="588"/>
      <c r="AK63" s="589" t="s">
        <v>2001</v>
      </c>
      <c r="AL63" s="589"/>
      <c r="AM63" s="589"/>
      <c r="AN63" s="589"/>
      <c r="AO63" s="589"/>
      <c r="AP63" s="589"/>
      <c r="AQ63" s="589"/>
      <c r="AR63" s="589"/>
      <c r="AS63" s="589"/>
      <c r="AT63" s="589"/>
      <c r="AU63" s="589"/>
      <c r="AV63" s="589"/>
    </row>
    <row r="64" spans="1:53" ht="31.95" hidden="1" customHeight="1">
      <c r="A64" s="590" t="str">
        <f>AE1</f>
        <v>福島県</v>
      </c>
      <c r="B64" s="590"/>
      <c r="C64" s="630">
        <f>IFERROR(SUMIF('別紙様式2-4（補助金 個表） '!$D$11:$D$110, '別紙様式2-3（補助金　総括表）'!A64, '別紙様式2-4（補助金 個表） '!$M$11:$M$110), "未入力あり")</f>
        <v>0</v>
      </c>
      <c r="D64" s="630"/>
      <c r="E64" s="630"/>
      <c r="F64" s="630"/>
      <c r="G64" s="630"/>
      <c r="H64" s="631" t="str">
        <f>IF(C64&gt;0, IFERROR((VLOOKUP(A64&amp;"○"&amp;"○", '別紙様式2-4（補助金 個表） '!AI:AJ, 2, FALSE)), "振込先未選択"), "")</f>
        <v/>
      </c>
      <c r="I64" s="631"/>
      <c r="J64" s="631"/>
      <c r="K64" s="631"/>
      <c r="L64" s="631"/>
      <c r="M64" s="631"/>
      <c r="N64" s="631"/>
      <c r="O64" s="631"/>
      <c r="P64" s="631"/>
      <c r="Q64" s="631"/>
      <c r="R64" s="631"/>
      <c r="S64" s="631"/>
      <c r="T64" s="588" t="str">
        <f>IFERROR(IF(H64="", "", VLOOKUP(H64, '別紙様式2-4（補助金 個表） '!$F$11:$S$110, 14, FALSE)), "未記入")</f>
        <v/>
      </c>
      <c r="U64" s="588"/>
      <c r="V64" s="588"/>
      <c r="W64" s="588"/>
      <c r="X64" s="588"/>
      <c r="Y64" s="588"/>
      <c r="Z64" s="588"/>
      <c r="AA64" s="588"/>
      <c r="AB64" s="588"/>
      <c r="AC64" s="588"/>
      <c r="AD64" s="588"/>
      <c r="AE64" s="588"/>
      <c r="AF64" s="588"/>
      <c r="AG64" s="588"/>
      <c r="AH64" s="588"/>
      <c r="AI64" s="588"/>
      <c r="AJ64" s="588"/>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5"/>
      <c r="B72" s="635"/>
      <c r="C72" s="633"/>
      <c r="D72" s="633"/>
      <c r="E72" s="633"/>
      <c r="F72" s="633"/>
      <c r="G72" s="633"/>
      <c r="H72" s="632"/>
      <c r="I72" s="632"/>
      <c r="J72" s="632"/>
      <c r="K72" s="632"/>
      <c r="L72" s="632"/>
      <c r="M72" s="632"/>
      <c r="N72" s="632"/>
      <c r="O72" s="632"/>
      <c r="P72" s="632"/>
      <c r="Q72" s="632"/>
      <c r="R72" s="632"/>
      <c r="S72" s="632"/>
      <c r="T72" s="611"/>
      <c r="U72" s="611"/>
      <c r="V72" s="611"/>
      <c r="W72" s="611"/>
      <c r="X72" s="611"/>
      <c r="Y72" s="611"/>
      <c r="Z72" s="611"/>
      <c r="AA72" s="611"/>
      <c r="AB72" s="611"/>
      <c r="AC72" s="611"/>
      <c r="AD72" s="611"/>
      <c r="AE72" s="611"/>
      <c r="AF72" s="611"/>
      <c r="AG72" s="611"/>
      <c r="AH72" s="611"/>
      <c r="AI72" s="611"/>
      <c r="AJ72" s="611"/>
    </row>
    <row r="73" spans="1:36" ht="13.95" customHeight="1">
      <c r="A73" s="635"/>
      <c r="B73" s="635"/>
      <c r="C73" s="633"/>
      <c r="D73" s="633"/>
      <c r="E73" s="633"/>
      <c r="F73" s="633"/>
      <c r="G73" s="633"/>
      <c r="H73" s="632"/>
      <c r="I73" s="632"/>
      <c r="J73" s="632"/>
      <c r="K73" s="632"/>
      <c r="L73" s="632"/>
      <c r="M73" s="632"/>
      <c r="N73" s="632"/>
      <c r="O73" s="632"/>
      <c r="P73" s="632"/>
      <c r="Q73" s="632"/>
      <c r="R73" s="632"/>
      <c r="S73" s="632"/>
      <c r="T73" s="611"/>
      <c r="U73" s="611"/>
      <c r="V73" s="611"/>
      <c r="W73" s="611"/>
      <c r="X73" s="611"/>
      <c r="Y73" s="611"/>
      <c r="Z73" s="611"/>
      <c r="AA73" s="611"/>
      <c r="AB73" s="611"/>
      <c r="AC73" s="611"/>
      <c r="AD73" s="611"/>
      <c r="AE73" s="611"/>
      <c r="AF73" s="611"/>
      <c r="AG73" s="611"/>
      <c r="AH73" s="611"/>
      <c r="AI73" s="611"/>
      <c r="AJ73" s="611"/>
    </row>
    <row r="74" spans="1:36" ht="13.95" customHeight="1">
      <c r="A74" s="635"/>
      <c r="B74" s="635"/>
      <c r="C74" s="633"/>
      <c r="D74" s="633"/>
      <c r="E74" s="633"/>
      <c r="F74" s="633"/>
      <c r="G74" s="633"/>
      <c r="H74" s="632"/>
      <c r="I74" s="632"/>
      <c r="J74" s="632"/>
      <c r="K74" s="632"/>
      <c r="L74" s="632"/>
      <c r="M74" s="632"/>
      <c r="N74" s="632"/>
      <c r="O74" s="632"/>
      <c r="P74" s="632"/>
      <c r="Q74" s="632"/>
      <c r="R74" s="632"/>
      <c r="S74" s="632"/>
      <c r="T74" s="611"/>
      <c r="U74" s="611"/>
      <c r="V74" s="611"/>
      <c r="W74" s="611"/>
      <c r="X74" s="611"/>
      <c r="Y74" s="611"/>
      <c r="Z74" s="611"/>
      <c r="AA74" s="611"/>
      <c r="AB74" s="611"/>
      <c r="AC74" s="611"/>
      <c r="AD74" s="611"/>
      <c r="AE74" s="611"/>
      <c r="AF74" s="611"/>
      <c r="AG74" s="611"/>
      <c r="AH74" s="611"/>
      <c r="AI74" s="611"/>
      <c r="AJ74" s="611"/>
    </row>
    <row r="75" spans="1:36" ht="13.95" customHeight="1">
      <c r="A75" s="635"/>
      <c r="B75" s="635"/>
      <c r="C75" s="633"/>
      <c r="D75" s="633"/>
      <c r="E75" s="633"/>
      <c r="F75" s="633"/>
      <c r="G75" s="633"/>
      <c r="H75" s="632"/>
      <c r="I75" s="632"/>
      <c r="J75" s="632"/>
      <c r="K75" s="632"/>
      <c r="L75" s="632"/>
      <c r="M75" s="632"/>
      <c r="N75" s="632"/>
      <c r="O75" s="632"/>
      <c r="P75" s="632"/>
      <c r="Q75" s="632"/>
      <c r="R75" s="632"/>
      <c r="S75" s="632"/>
      <c r="T75" s="611"/>
      <c r="U75" s="611"/>
      <c r="V75" s="611"/>
      <c r="W75" s="611"/>
      <c r="X75" s="611"/>
      <c r="Y75" s="611"/>
      <c r="Z75" s="611"/>
      <c r="AA75" s="611"/>
      <c r="AB75" s="611"/>
      <c r="AC75" s="611"/>
      <c r="AD75" s="611"/>
      <c r="AE75" s="611"/>
      <c r="AF75" s="611"/>
      <c r="AG75" s="611"/>
      <c r="AH75" s="611"/>
      <c r="AI75" s="611"/>
      <c r="AJ75" s="611"/>
    </row>
    <row r="76" spans="1:36" ht="13.95" customHeight="1">
      <c r="A76" s="635"/>
      <c r="B76" s="635"/>
      <c r="C76" s="633"/>
      <c r="D76" s="633"/>
      <c r="E76" s="633"/>
      <c r="F76" s="633"/>
      <c r="G76" s="633"/>
      <c r="H76" s="632"/>
      <c r="I76" s="632"/>
      <c r="J76" s="632"/>
      <c r="K76" s="632"/>
      <c r="L76" s="632"/>
      <c r="M76" s="632"/>
      <c r="N76" s="632"/>
      <c r="O76" s="632"/>
      <c r="P76" s="632"/>
      <c r="Q76" s="632"/>
      <c r="R76" s="632"/>
      <c r="S76" s="632"/>
      <c r="T76" s="611"/>
      <c r="U76" s="611"/>
      <c r="V76" s="611"/>
      <c r="W76" s="611"/>
      <c r="X76" s="611"/>
      <c r="Y76" s="611"/>
      <c r="Z76" s="611"/>
      <c r="AA76" s="611"/>
      <c r="AB76" s="611"/>
      <c r="AC76" s="611"/>
      <c r="AD76" s="611"/>
      <c r="AE76" s="611"/>
      <c r="AF76" s="611"/>
      <c r="AG76" s="611"/>
      <c r="AH76" s="611"/>
      <c r="AI76" s="611"/>
      <c r="AJ76" s="611"/>
    </row>
    <row r="77" spans="1:36" ht="13.95" customHeight="1">
      <c r="A77" s="635"/>
      <c r="B77" s="635"/>
      <c r="C77" s="633"/>
      <c r="D77" s="633"/>
      <c r="E77" s="633"/>
      <c r="F77" s="633"/>
      <c r="G77" s="633"/>
      <c r="H77" s="632"/>
      <c r="I77" s="632"/>
      <c r="J77" s="632"/>
      <c r="K77" s="632"/>
      <c r="L77" s="632"/>
      <c r="M77" s="632"/>
      <c r="N77" s="632"/>
      <c r="O77" s="632"/>
      <c r="P77" s="632"/>
      <c r="Q77" s="632"/>
      <c r="R77" s="632"/>
      <c r="S77" s="632"/>
      <c r="T77" s="611"/>
      <c r="U77" s="611"/>
      <c r="V77" s="611"/>
      <c r="W77" s="611"/>
      <c r="X77" s="611"/>
      <c r="Y77" s="611"/>
      <c r="Z77" s="611"/>
      <c r="AA77" s="611"/>
      <c r="AB77" s="611"/>
      <c r="AC77" s="611"/>
      <c r="AD77" s="611"/>
      <c r="AE77" s="611"/>
      <c r="AF77" s="611"/>
      <c r="AG77" s="611"/>
      <c r="AH77" s="611"/>
      <c r="AI77" s="611"/>
      <c r="AJ77" s="611"/>
    </row>
    <row r="78" spans="1:36" ht="13.95" customHeight="1">
      <c r="A78" s="635"/>
      <c r="B78" s="635"/>
      <c r="C78" s="633"/>
      <c r="D78" s="633"/>
      <c r="E78" s="633"/>
      <c r="F78" s="633"/>
      <c r="G78" s="633"/>
      <c r="H78" s="632"/>
      <c r="I78" s="632"/>
      <c r="J78" s="632"/>
      <c r="K78" s="632"/>
      <c r="L78" s="632"/>
      <c r="M78" s="632"/>
      <c r="N78" s="632"/>
      <c r="O78" s="632"/>
      <c r="P78" s="632"/>
      <c r="Q78" s="632"/>
      <c r="R78" s="632"/>
      <c r="S78" s="632"/>
      <c r="T78" s="611"/>
      <c r="U78" s="611"/>
      <c r="V78" s="611"/>
      <c r="W78" s="611"/>
      <c r="X78" s="611"/>
      <c r="Y78" s="611"/>
      <c r="Z78" s="611"/>
      <c r="AA78" s="611"/>
      <c r="AB78" s="611"/>
      <c r="AC78" s="611"/>
      <c r="AD78" s="611"/>
      <c r="AE78" s="611"/>
      <c r="AF78" s="611"/>
      <c r="AG78" s="611"/>
      <c r="AH78" s="611"/>
      <c r="AI78" s="611"/>
      <c r="AJ78" s="611"/>
    </row>
    <row r="79" spans="1:36" ht="13.95" customHeight="1">
      <c r="A79" s="635"/>
      <c r="B79" s="635"/>
      <c r="C79" s="633"/>
      <c r="D79" s="633"/>
      <c r="E79" s="633"/>
      <c r="F79" s="633"/>
      <c r="G79" s="633"/>
      <c r="H79" s="632"/>
      <c r="I79" s="632"/>
      <c r="J79" s="632"/>
      <c r="K79" s="632"/>
      <c r="L79" s="632"/>
      <c r="M79" s="632"/>
      <c r="N79" s="632"/>
      <c r="O79" s="632"/>
      <c r="P79" s="632"/>
      <c r="Q79" s="632"/>
      <c r="R79" s="632"/>
      <c r="S79" s="632"/>
      <c r="T79" s="611"/>
      <c r="U79" s="611"/>
      <c r="V79" s="611"/>
      <c r="W79" s="611"/>
      <c r="X79" s="611"/>
      <c r="Y79" s="611"/>
      <c r="Z79" s="611"/>
      <c r="AA79" s="611"/>
      <c r="AB79" s="611"/>
      <c r="AC79" s="611"/>
      <c r="AD79" s="611"/>
      <c r="AE79" s="611"/>
      <c r="AF79" s="611"/>
      <c r="AG79" s="611"/>
      <c r="AH79" s="611"/>
      <c r="AI79" s="611"/>
      <c r="AJ79" s="611"/>
    </row>
    <row r="80" spans="1:36" ht="13.95" customHeight="1">
      <c r="A80" s="635"/>
      <c r="B80" s="635"/>
      <c r="C80" s="633"/>
      <c r="D80" s="633"/>
      <c r="E80" s="633"/>
      <c r="F80" s="633"/>
      <c r="G80" s="633"/>
      <c r="H80" s="632"/>
      <c r="I80" s="632"/>
      <c r="J80" s="632"/>
      <c r="K80" s="632"/>
      <c r="L80" s="632"/>
      <c r="M80" s="632"/>
      <c r="N80" s="632"/>
      <c r="O80" s="632"/>
      <c r="P80" s="632"/>
      <c r="Q80" s="632"/>
      <c r="R80" s="632"/>
      <c r="S80" s="632"/>
      <c r="T80" s="611"/>
      <c r="U80" s="611"/>
      <c r="V80" s="611"/>
      <c r="W80" s="611"/>
      <c r="X80" s="611"/>
      <c r="Y80" s="611"/>
      <c r="Z80" s="611"/>
      <c r="AA80" s="611"/>
      <c r="AB80" s="611"/>
      <c r="AC80" s="611"/>
      <c r="AD80" s="611"/>
      <c r="AE80" s="611"/>
      <c r="AF80" s="611"/>
      <c r="AG80" s="611"/>
      <c r="AH80" s="611"/>
      <c r="AI80" s="611"/>
      <c r="AJ80" s="611"/>
    </row>
    <row r="81" spans="1:36" ht="13.95" customHeight="1">
      <c r="A81" s="635"/>
      <c r="B81" s="635"/>
      <c r="C81" s="633"/>
      <c r="D81" s="633"/>
      <c r="E81" s="633"/>
      <c r="F81" s="633"/>
      <c r="G81" s="633"/>
      <c r="H81" s="632"/>
      <c r="I81" s="632"/>
      <c r="J81" s="632"/>
      <c r="K81" s="632"/>
      <c r="L81" s="632"/>
      <c r="M81" s="632"/>
      <c r="N81" s="632"/>
      <c r="O81" s="632"/>
      <c r="P81" s="632"/>
      <c r="Q81" s="632"/>
      <c r="R81" s="632"/>
      <c r="S81" s="632"/>
      <c r="T81" s="611"/>
      <c r="U81" s="611"/>
      <c r="V81" s="611"/>
      <c r="W81" s="611"/>
      <c r="X81" s="611"/>
      <c r="Y81" s="611"/>
      <c r="Z81" s="611"/>
      <c r="AA81" s="611"/>
      <c r="AB81" s="611"/>
      <c r="AC81" s="611"/>
      <c r="AD81" s="611"/>
      <c r="AE81" s="611"/>
      <c r="AF81" s="611"/>
      <c r="AG81" s="611"/>
      <c r="AH81" s="611"/>
      <c r="AI81" s="611"/>
      <c r="AJ81" s="611"/>
    </row>
    <row r="82" spans="1:36" ht="13.95" customHeight="1">
      <c r="A82" s="635"/>
      <c r="B82" s="635"/>
      <c r="C82" s="633"/>
      <c r="D82" s="633"/>
      <c r="E82" s="633"/>
      <c r="F82" s="633"/>
      <c r="G82" s="633"/>
      <c r="H82" s="632"/>
      <c r="I82" s="632"/>
      <c r="J82" s="632"/>
      <c r="K82" s="632"/>
      <c r="L82" s="632"/>
      <c r="M82" s="632"/>
      <c r="N82" s="632"/>
      <c r="O82" s="632"/>
      <c r="P82" s="632"/>
      <c r="Q82" s="632"/>
      <c r="R82" s="632"/>
      <c r="S82" s="632"/>
      <c r="T82" s="611"/>
      <c r="U82" s="611"/>
      <c r="V82" s="611"/>
      <c r="W82" s="611"/>
      <c r="X82" s="611"/>
      <c r="Y82" s="611"/>
      <c r="Z82" s="611"/>
      <c r="AA82" s="611"/>
      <c r="AB82" s="611"/>
      <c r="AC82" s="611"/>
      <c r="AD82" s="611"/>
      <c r="AE82" s="611"/>
      <c r="AF82" s="611"/>
      <c r="AG82" s="611"/>
      <c r="AH82" s="611"/>
      <c r="AI82" s="611"/>
      <c r="AJ82" s="611"/>
    </row>
    <row r="83" spans="1:36" ht="13.95" customHeight="1">
      <c r="A83" s="635"/>
      <c r="B83" s="635"/>
      <c r="C83" s="633"/>
      <c r="D83" s="633"/>
      <c r="E83" s="633"/>
      <c r="F83" s="633"/>
      <c r="G83" s="633"/>
      <c r="H83" s="632"/>
      <c r="I83" s="632"/>
      <c r="J83" s="632"/>
      <c r="K83" s="632"/>
      <c r="L83" s="632"/>
      <c r="M83" s="632"/>
      <c r="N83" s="632"/>
      <c r="O83" s="632"/>
      <c r="P83" s="632"/>
      <c r="Q83" s="632"/>
      <c r="R83" s="632"/>
      <c r="S83" s="632"/>
      <c r="T83" s="611"/>
      <c r="U83" s="611"/>
      <c r="V83" s="611"/>
      <c r="W83" s="611"/>
      <c r="X83" s="611"/>
      <c r="Y83" s="611"/>
      <c r="Z83" s="611"/>
      <c r="AA83" s="611"/>
      <c r="AB83" s="611"/>
      <c r="AC83" s="611"/>
      <c r="AD83" s="611"/>
      <c r="AE83" s="611"/>
      <c r="AF83" s="611"/>
      <c r="AG83" s="611"/>
      <c r="AH83" s="611"/>
      <c r="AI83" s="611"/>
      <c r="AJ83" s="611"/>
    </row>
    <row r="84" spans="1:36" ht="13.95" customHeight="1">
      <c r="A84" s="635"/>
      <c r="B84" s="635"/>
      <c r="C84" s="633"/>
      <c r="D84" s="633"/>
      <c r="E84" s="633"/>
      <c r="F84" s="633"/>
      <c r="G84" s="633"/>
      <c r="H84" s="632"/>
      <c r="I84" s="632"/>
      <c r="J84" s="632"/>
      <c r="K84" s="632"/>
      <c r="L84" s="632"/>
      <c r="M84" s="632"/>
      <c r="N84" s="632"/>
      <c r="O84" s="632"/>
      <c r="P84" s="632"/>
      <c r="Q84" s="632"/>
      <c r="R84" s="632"/>
      <c r="S84" s="632"/>
      <c r="T84" s="611"/>
      <c r="U84" s="611"/>
      <c r="V84" s="611"/>
      <c r="W84" s="611"/>
      <c r="X84" s="611"/>
      <c r="Y84" s="611"/>
      <c r="Z84" s="611"/>
      <c r="AA84" s="611"/>
      <c r="AB84" s="611"/>
      <c r="AC84" s="611"/>
      <c r="AD84" s="611"/>
      <c r="AE84" s="611"/>
      <c r="AF84" s="611"/>
      <c r="AG84" s="611"/>
      <c r="AH84" s="611"/>
      <c r="AI84" s="611"/>
      <c r="AJ84" s="611"/>
    </row>
    <row r="85" spans="1:36" ht="13.95" customHeight="1">
      <c r="A85" s="635"/>
      <c r="B85" s="635"/>
      <c r="C85" s="633"/>
      <c r="D85" s="633"/>
      <c r="E85" s="633"/>
      <c r="F85" s="633"/>
      <c r="G85" s="633"/>
      <c r="H85" s="632"/>
      <c r="I85" s="632"/>
      <c r="J85" s="632"/>
      <c r="K85" s="632"/>
      <c r="L85" s="632"/>
      <c r="M85" s="632"/>
      <c r="N85" s="632"/>
      <c r="O85" s="632"/>
      <c r="P85" s="632"/>
      <c r="Q85" s="632"/>
      <c r="R85" s="632"/>
      <c r="S85" s="632"/>
      <c r="T85" s="611"/>
      <c r="U85" s="611"/>
      <c r="V85" s="611"/>
      <c r="W85" s="611"/>
      <c r="X85" s="611"/>
      <c r="Y85" s="611"/>
      <c r="Z85" s="611"/>
      <c r="AA85" s="611"/>
      <c r="AB85" s="611"/>
      <c r="AC85" s="611"/>
      <c r="AD85" s="611"/>
      <c r="AE85" s="611"/>
      <c r="AF85" s="611"/>
      <c r="AG85" s="611"/>
      <c r="AH85" s="611"/>
      <c r="AI85" s="611"/>
      <c r="AJ85" s="611"/>
    </row>
    <row r="86" spans="1:36" ht="13.95" customHeight="1">
      <c r="A86" s="635"/>
      <c r="B86" s="635"/>
      <c r="C86" s="633"/>
      <c r="D86" s="633"/>
      <c r="E86" s="633"/>
      <c r="F86" s="633"/>
      <c r="G86" s="633"/>
      <c r="H86" s="632"/>
      <c r="I86" s="632"/>
      <c r="J86" s="632"/>
      <c r="K86" s="632"/>
      <c r="L86" s="632"/>
      <c r="M86" s="632"/>
      <c r="N86" s="632"/>
      <c r="O86" s="632"/>
      <c r="P86" s="632"/>
      <c r="Q86" s="632"/>
      <c r="R86" s="632"/>
      <c r="S86" s="632"/>
      <c r="T86" s="611"/>
      <c r="U86" s="611"/>
      <c r="V86" s="611"/>
      <c r="W86" s="611"/>
      <c r="X86" s="611"/>
      <c r="Y86" s="611"/>
      <c r="Z86" s="611"/>
      <c r="AA86" s="611"/>
      <c r="AB86" s="611"/>
      <c r="AC86" s="611"/>
      <c r="AD86" s="611"/>
      <c r="AE86" s="611"/>
      <c r="AF86" s="611"/>
      <c r="AG86" s="611"/>
      <c r="AH86" s="611"/>
      <c r="AI86" s="611"/>
      <c r="AJ86" s="611"/>
    </row>
    <row r="87" spans="1:36" ht="13.95" customHeight="1">
      <c r="A87" s="635"/>
      <c r="B87" s="635"/>
      <c r="C87" s="633"/>
      <c r="D87" s="633"/>
      <c r="E87" s="633"/>
      <c r="F87" s="633"/>
      <c r="G87" s="633"/>
      <c r="H87" s="632"/>
      <c r="I87" s="632"/>
      <c r="J87" s="632"/>
      <c r="K87" s="632"/>
      <c r="L87" s="632"/>
      <c r="M87" s="632"/>
      <c r="N87" s="632"/>
      <c r="O87" s="632"/>
      <c r="P87" s="632"/>
      <c r="Q87" s="632"/>
      <c r="R87" s="632"/>
      <c r="S87" s="632"/>
      <c r="T87" s="611"/>
      <c r="U87" s="611"/>
      <c r="V87" s="611"/>
      <c r="W87" s="611"/>
      <c r="X87" s="611"/>
      <c r="Y87" s="611"/>
      <c r="Z87" s="611"/>
      <c r="AA87" s="611"/>
      <c r="AB87" s="611"/>
      <c r="AC87" s="611"/>
      <c r="AD87" s="611"/>
      <c r="AE87" s="611"/>
      <c r="AF87" s="611"/>
      <c r="AG87" s="611"/>
      <c r="AH87" s="611"/>
      <c r="AI87" s="611"/>
      <c r="AJ87" s="611"/>
    </row>
    <row r="88" spans="1:36" ht="13.95" customHeight="1">
      <c r="A88" s="635"/>
      <c r="B88" s="635"/>
      <c r="C88" s="633"/>
      <c r="D88" s="633"/>
      <c r="E88" s="633"/>
      <c r="F88" s="633"/>
      <c r="G88" s="633"/>
      <c r="H88" s="632"/>
      <c r="I88" s="632"/>
      <c r="J88" s="632"/>
      <c r="K88" s="632"/>
      <c r="L88" s="632"/>
      <c r="M88" s="632"/>
      <c r="N88" s="632"/>
      <c r="O88" s="632"/>
      <c r="P88" s="632"/>
      <c r="Q88" s="632"/>
      <c r="R88" s="632"/>
      <c r="S88" s="632"/>
      <c r="T88" s="611"/>
      <c r="U88" s="611"/>
      <c r="V88" s="611"/>
      <c r="W88" s="611"/>
      <c r="X88" s="611"/>
      <c r="Y88" s="611"/>
      <c r="Z88" s="611"/>
      <c r="AA88" s="611"/>
      <c r="AB88" s="611"/>
      <c r="AC88" s="611"/>
      <c r="AD88" s="611"/>
      <c r="AE88" s="611"/>
      <c r="AF88" s="611"/>
      <c r="AG88" s="611"/>
      <c r="AH88" s="611"/>
      <c r="AI88" s="611"/>
      <c r="AJ88" s="611"/>
    </row>
    <row r="89" spans="1:36" ht="13.95" customHeight="1">
      <c r="A89" s="635"/>
      <c r="B89" s="635"/>
      <c r="C89" s="633"/>
      <c r="D89" s="633"/>
      <c r="E89" s="633"/>
      <c r="F89" s="633"/>
      <c r="G89" s="633"/>
      <c r="H89" s="632"/>
      <c r="I89" s="632"/>
      <c r="J89" s="632"/>
      <c r="K89" s="632"/>
      <c r="L89" s="632"/>
      <c r="M89" s="632"/>
      <c r="N89" s="632"/>
      <c r="O89" s="632"/>
      <c r="P89" s="632"/>
      <c r="Q89" s="632"/>
      <c r="R89" s="632"/>
      <c r="S89" s="632"/>
      <c r="T89" s="611"/>
      <c r="U89" s="611"/>
      <c r="V89" s="611"/>
      <c r="W89" s="611"/>
      <c r="X89" s="611"/>
      <c r="Y89" s="611"/>
      <c r="Z89" s="611"/>
      <c r="AA89" s="611"/>
      <c r="AB89" s="611"/>
      <c r="AC89" s="611"/>
      <c r="AD89" s="611"/>
      <c r="AE89" s="611"/>
      <c r="AF89" s="611"/>
      <c r="AG89" s="611"/>
      <c r="AH89" s="611"/>
      <c r="AI89" s="611"/>
      <c r="AJ89" s="611"/>
    </row>
    <row r="90" spans="1:36" ht="13.95" customHeight="1">
      <c r="A90" s="635"/>
      <c r="B90" s="635"/>
      <c r="C90" s="633"/>
      <c r="D90" s="633"/>
      <c r="E90" s="633"/>
      <c r="F90" s="633"/>
      <c r="G90" s="633"/>
      <c r="H90" s="632"/>
      <c r="I90" s="632"/>
      <c r="J90" s="632"/>
      <c r="K90" s="632"/>
      <c r="L90" s="632"/>
      <c r="M90" s="632"/>
      <c r="N90" s="632"/>
      <c r="O90" s="632"/>
      <c r="P90" s="632"/>
      <c r="Q90" s="632"/>
      <c r="R90" s="632"/>
      <c r="S90" s="632"/>
      <c r="T90" s="611"/>
      <c r="U90" s="611"/>
      <c r="V90" s="611"/>
      <c r="W90" s="611"/>
      <c r="X90" s="611"/>
      <c r="Y90" s="611"/>
      <c r="Z90" s="611"/>
      <c r="AA90" s="611"/>
      <c r="AB90" s="611"/>
      <c r="AC90" s="611"/>
      <c r="AD90" s="611"/>
      <c r="AE90" s="611"/>
      <c r="AF90" s="611"/>
      <c r="AG90" s="611"/>
      <c r="AH90" s="611"/>
      <c r="AI90" s="611"/>
      <c r="AJ90" s="611"/>
    </row>
    <row r="91" spans="1:36" ht="13.95" customHeight="1">
      <c r="A91" s="635"/>
      <c r="B91" s="635"/>
      <c r="C91" s="633"/>
      <c r="D91" s="633"/>
      <c r="E91" s="633"/>
      <c r="F91" s="633"/>
      <c r="G91" s="633"/>
      <c r="H91" s="632"/>
      <c r="I91" s="632"/>
      <c r="J91" s="632"/>
      <c r="K91" s="632"/>
      <c r="L91" s="632"/>
      <c r="M91" s="632"/>
      <c r="N91" s="632"/>
      <c r="O91" s="632"/>
      <c r="P91" s="632"/>
      <c r="Q91" s="632"/>
      <c r="R91" s="632"/>
      <c r="S91" s="632"/>
      <c r="T91" s="611"/>
      <c r="U91" s="611"/>
      <c r="V91" s="611"/>
      <c r="W91" s="611"/>
      <c r="X91" s="611"/>
      <c r="Y91" s="611"/>
      <c r="Z91" s="611"/>
      <c r="AA91" s="611"/>
      <c r="AB91" s="611"/>
      <c r="AC91" s="611"/>
      <c r="AD91" s="611"/>
      <c r="AE91" s="611"/>
      <c r="AF91" s="611"/>
      <c r="AG91" s="611"/>
      <c r="AH91" s="611"/>
      <c r="AI91" s="611"/>
      <c r="AJ91" s="611"/>
    </row>
    <row r="92" spans="1:36" ht="13.95" customHeight="1">
      <c r="A92" s="635"/>
      <c r="B92" s="635"/>
      <c r="C92" s="633"/>
      <c r="D92" s="633"/>
      <c r="E92" s="633"/>
      <c r="F92" s="633"/>
      <c r="G92" s="633"/>
      <c r="H92" s="632"/>
      <c r="I92" s="632"/>
      <c r="J92" s="632"/>
      <c r="K92" s="632"/>
      <c r="L92" s="632"/>
      <c r="M92" s="632"/>
      <c r="N92" s="632"/>
      <c r="O92" s="632"/>
      <c r="P92" s="632"/>
      <c r="Q92" s="632"/>
      <c r="R92" s="632"/>
      <c r="S92" s="632"/>
      <c r="T92" s="611"/>
      <c r="U92" s="611"/>
      <c r="V92" s="611"/>
      <c r="W92" s="611"/>
      <c r="X92" s="611"/>
      <c r="Y92" s="611"/>
      <c r="Z92" s="611"/>
      <c r="AA92" s="611"/>
      <c r="AB92" s="611"/>
      <c r="AC92" s="611"/>
      <c r="AD92" s="611"/>
      <c r="AE92" s="611"/>
      <c r="AF92" s="611"/>
      <c r="AG92" s="611"/>
      <c r="AH92" s="611"/>
      <c r="AI92" s="611"/>
      <c r="AJ92" s="611"/>
    </row>
    <row r="93" spans="1:36" ht="13.95" customHeight="1">
      <c r="A93" s="635"/>
      <c r="B93" s="635"/>
      <c r="C93" s="633"/>
      <c r="D93" s="633"/>
      <c r="E93" s="633"/>
      <c r="F93" s="633"/>
      <c r="G93" s="633"/>
      <c r="H93" s="632"/>
      <c r="I93" s="632"/>
      <c r="J93" s="632"/>
      <c r="K93" s="632"/>
      <c r="L93" s="632"/>
      <c r="M93" s="632"/>
      <c r="N93" s="632"/>
      <c r="O93" s="632"/>
      <c r="P93" s="632"/>
      <c r="Q93" s="632"/>
      <c r="R93" s="632"/>
      <c r="S93" s="632"/>
      <c r="T93" s="611"/>
      <c r="U93" s="611"/>
      <c r="V93" s="611"/>
      <c r="W93" s="611"/>
      <c r="X93" s="611"/>
      <c r="Y93" s="611"/>
      <c r="Z93" s="611"/>
      <c r="AA93" s="611"/>
      <c r="AB93" s="611"/>
      <c r="AC93" s="611"/>
      <c r="AD93" s="611"/>
      <c r="AE93" s="611"/>
      <c r="AF93" s="611"/>
      <c r="AG93" s="611"/>
      <c r="AH93" s="611"/>
      <c r="AI93" s="611"/>
      <c r="AJ93" s="611"/>
    </row>
    <row r="94" spans="1:36" ht="13.95" customHeight="1">
      <c r="A94" s="635"/>
      <c r="B94" s="635"/>
      <c r="C94" s="633"/>
      <c r="D94" s="633"/>
      <c r="E94" s="633"/>
      <c r="F94" s="633"/>
      <c r="G94" s="633"/>
      <c r="H94" s="632"/>
      <c r="I94" s="632"/>
      <c r="J94" s="632"/>
      <c r="K94" s="632"/>
      <c r="L94" s="632"/>
      <c r="M94" s="632"/>
      <c r="N94" s="632"/>
      <c r="O94" s="632"/>
      <c r="P94" s="632"/>
      <c r="Q94" s="632"/>
      <c r="R94" s="632"/>
      <c r="S94" s="632"/>
      <c r="T94" s="611"/>
      <c r="U94" s="611"/>
      <c r="V94" s="611"/>
      <c r="W94" s="611"/>
      <c r="X94" s="611"/>
      <c r="Y94" s="611"/>
      <c r="Z94" s="611"/>
      <c r="AA94" s="611"/>
      <c r="AB94" s="611"/>
      <c r="AC94" s="611"/>
      <c r="AD94" s="611"/>
      <c r="AE94" s="611"/>
      <c r="AF94" s="611"/>
      <c r="AG94" s="611"/>
      <c r="AH94" s="611"/>
      <c r="AI94" s="611"/>
      <c r="AJ94" s="611"/>
    </row>
    <row r="95" spans="1:36" ht="13.95" customHeight="1">
      <c r="A95" s="635"/>
      <c r="B95" s="635"/>
      <c r="C95" s="633"/>
      <c r="D95" s="633"/>
      <c r="E95" s="633"/>
      <c r="F95" s="633"/>
      <c r="G95" s="633"/>
      <c r="H95" s="632"/>
      <c r="I95" s="632"/>
      <c r="J95" s="632"/>
      <c r="K95" s="632"/>
      <c r="L95" s="632"/>
      <c r="M95" s="632"/>
      <c r="N95" s="632"/>
      <c r="O95" s="632"/>
      <c r="P95" s="632"/>
      <c r="Q95" s="632"/>
      <c r="R95" s="632"/>
      <c r="S95" s="632"/>
      <c r="T95" s="611"/>
      <c r="U95" s="611"/>
      <c r="V95" s="611"/>
      <c r="W95" s="611"/>
      <c r="X95" s="611"/>
      <c r="Y95" s="611"/>
      <c r="Z95" s="611"/>
      <c r="AA95" s="611"/>
      <c r="AB95" s="611"/>
      <c r="AC95" s="611"/>
      <c r="AD95" s="611"/>
      <c r="AE95" s="611"/>
      <c r="AF95" s="611"/>
      <c r="AG95" s="611"/>
      <c r="AH95" s="611"/>
      <c r="AI95" s="611"/>
      <c r="AJ95" s="611"/>
    </row>
    <row r="96" spans="1:36" ht="13.95" customHeight="1">
      <c r="A96" s="635"/>
      <c r="B96" s="635"/>
      <c r="C96" s="633"/>
      <c r="D96" s="633"/>
      <c r="E96" s="633"/>
      <c r="F96" s="633"/>
      <c r="G96" s="633"/>
      <c r="H96" s="632"/>
      <c r="I96" s="632"/>
      <c r="J96" s="632"/>
      <c r="K96" s="632"/>
      <c r="L96" s="632"/>
      <c r="M96" s="632"/>
      <c r="N96" s="632"/>
      <c r="O96" s="632"/>
      <c r="P96" s="632"/>
      <c r="Q96" s="632"/>
      <c r="R96" s="632"/>
      <c r="S96" s="632"/>
      <c r="T96" s="611"/>
      <c r="U96" s="611"/>
      <c r="V96" s="611"/>
      <c r="W96" s="611"/>
      <c r="X96" s="611"/>
      <c r="Y96" s="611"/>
      <c r="Z96" s="611"/>
      <c r="AA96" s="611"/>
      <c r="AB96" s="611"/>
      <c r="AC96" s="611"/>
      <c r="AD96" s="611"/>
      <c r="AE96" s="611"/>
      <c r="AF96" s="611"/>
      <c r="AG96" s="611"/>
      <c r="AH96" s="611"/>
      <c r="AI96" s="611"/>
      <c r="AJ96" s="611"/>
    </row>
    <row r="97" spans="1:36" ht="13.95" customHeight="1">
      <c r="A97" s="635"/>
      <c r="B97" s="635"/>
      <c r="C97" s="633"/>
      <c r="D97" s="633"/>
      <c r="E97" s="633"/>
      <c r="F97" s="633"/>
      <c r="G97" s="633"/>
      <c r="H97" s="632"/>
      <c r="I97" s="632"/>
      <c r="J97" s="632"/>
      <c r="K97" s="632"/>
      <c r="L97" s="632"/>
      <c r="M97" s="632"/>
      <c r="N97" s="632"/>
      <c r="O97" s="632"/>
      <c r="P97" s="632"/>
      <c r="Q97" s="632"/>
      <c r="R97" s="632"/>
      <c r="S97" s="632"/>
      <c r="T97" s="611"/>
      <c r="U97" s="611"/>
      <c r="V97" s="611"/>
      <c r="W97" s="611"/>
      <c r="X97" s="611"/>
      <c r="Y97" s="611"/>
      <c r="Z97" s="611"/>
      <c r="AA97" s="611"/>
      <c r="AB97" s="611"/>
      <c r="AC97" s="611"/>
      <c r="AD97" s="611"/>
      <c r="AE97" s="611"/>
      <c r="AF97" s="611"/>
      <c r="AG97" s="611"/>
      <c r="AH97" s="611"/>
      <c r="AI97" s="611"/>
      <c r="AJ97" s="611"/>
    </row>
    <row r="98" spans="1:36" ht="13.95" customHeight="1">
      <c r="A98" s="635"/>
      <c r="B98" s="635"/>
      <c r="C98" s="633"/>
      <c r="D98" s="633"/>
      <c r="E98" s="633"/>
      <c r="F98" s="633"/>
      <c r="G98" s="633"/>
      <c r="H98" s="632"/>
      <c r="I98" s="632"/>
      <c r="J98" s="632"/>
      <c r="K98" s="632"/>
      <c r="L98" s="632"/>
      <c r="M98" s="632"/>
      <c r="N98" s="632"/>
      <c r="O98" s="632"/>
      <c r="P98" s="632"/>
      <c r="Q98" s="632"/>
      <c r="R98" s="632"/>
      <c r="S98" s="632"/>
      <c r="T98" s="611"/>
      <c r="U98" s="611"/>
      <c r="V98" s="611"/>
      <c r="W98" s="611"/>
      <c r="X98" s="611"/>
      <c r="Y98" s="611"/>
      <c r="Z98" s="611"/>
      <c r="AA98" s="611"/>
      <c r="AB98" s="611"/>
      <c r="AC98" s="611"/>
      <c r="AD98" s="611"/>
      <c r="AE98" s="611"/>
      <c r="AF98" s="611"/>
      <c r="AG98" s="611"/>
      <c r="AH98" s="611"/>
      <c r="AI98" s="611"/>
      <c r="AJ98" s="611"/>
    </row>
    <row r="99" spans="1:36" ht="13.95" customHeight="1">
      <c r="A99" s="635"/>
      <c r="B99" s="635"/>
      <c r="C99" s="633"/>
      <c r="D99" s="633"/>
      <c r="E99" s="633"/>
      <c r="F99" s="633"/>
      <c r="G99" s="633"/>
      <c r="H99" s="632"/>
      <c r="I99" s="632"/>
      <c r="J99" s="632"/>
      <c r="K99" s="632"/>
      <c r="L99" s="632"/>
      <c r="M99" s="632"/>
      <c r="N99" s="632"/>
      <c r="O99" s="632"/>
      <c r="P99" s="632"/>
      <c r="Q99" s="632"/>
      <c r="R99" s="632"/>
      <c r="S99" s="632"/>
      <c r="T99" s="611"/>
      <c r="U99" s="611"/>
      <c r="V99" s="611"/>
      <c r="W99" s="611"/>
      <c r="X99" s="611"/>
      <c r="Y99" s="611"/>
      <c r="Z99" s="611"/>
      <c r="AA99" s="611"/>
      <c r="AB99" s="611"/>
      <c r="AC99" s="611"/>
      <c r="AD99" s="611"/>
      <c r="AE99" s="611"/>
      <c r="AF99" s="611"/>
      <c r="AG99" s="611"/>
      <c r="AH99" s="611"/>
      <c r="AI99" s="611"/>
      <c r="AJ99" s="611"/>
    </row>
    <row r="100" spans="1:36" ht="13.95" customHeight="1">
      <c r="A100" s="635"/>
      <c r="B100" s="635"/>
      <c r="C100" s="633"/>
      <c r="D100" s="633"/>
      <c r="E100" s="633"/>
      <c r="F100" s="633"/>
      <c r="G100" s="633"/>
      <c r="H100" s="632"/>
      <c r="I100" s="632"/>
      <c r="J100" s="632"/>
      <c r="K100" s="632"/>
      <c r="L100" s="632"/>
      <c r="M100" s="632"/>
      <c r="N100" s="632"/>
      <c r="O100" s="632"/>
      <c r="P100" s="632"/>
      <c r="Q100" s="632"/>
      <c r="R100" s="632"/>
      <c r="S100" s="632"/>
      <c r="T100" s="611"/>
      <c r="U100" s="611"/>
      <c r="V100" s="611"/>
      <c r="W100" s="611"/>
      <c r="X100" s="611"/>
      <c r="Y100" s="611"/>
      <c r="Z100" s="611"/>
      <c r="AA100" s="611"/>
      <c r="AB100" s="611"/>
      <c r="AC100" s="611"/>
      <c r="AD100" s="611"/>
      <c r="AE100" s="611"/>
      <c r="AF100" s="611"/>
      <c r="AG100" s="611"/>
      <c r="AH100" s="611"/>
      <c r="AI100" s="611"/>
      <c r="AJ100" s="611"/>
    </row>
    <row r="101" spans="1:36" ht="13.95" customHeight="1">
      <c r="A101" s="635"/>
      <c r="B101" s="635"/>
      <c r="C101" s="633"/>
      <c r="D101" s="633"/>
      <c r="E101" s="633"/>
      <c r="F101" s="633"/>
      <c r="G101" s="633"/>
      <c r="H101" s="632"/>
      <c r="I101" s="632"/>
      <c r="J101" s="632"/>
      <c r="K101" s="632"/>
      <c r="L101" s="632"/>
      <c r="M101" s="632"/>
      <c r="N101" s="632"/>
      <c r="O101" s="632"/>
      <c r="P101" s="632"/>
      <c r="Q101" s="632"/>
      <c r="R101" s="632"/>
      <c r="S101" s="632"/>
      <c r="T101" s="611"/>
      <c r="U101" s="611"/>
      <c r="V101" s="611"/>
      <c r="W101" s="611"/>
      <c r="X101" s="611"/>
      <c r="Y101" s="611"/>
      <c r="Z101" s="611"/>
      <c r="AA101" s="611"/>
      <c r="AB101" s="611"/>
      <c r="AC101" s="611"/>
      <c r="AD101" s="611"/>
      <c r="AE101" s="611"/>
      <c r="AF101" s="611"/>
      <c r="AG101" s="611"/>
      <c r="AH101" s="611"/>
      <c r="AI101" s="611"/>
      <c r="AJ101" s="611"/>
    </row>
    <row r="102" spans="1:36" ht="13.95" customHeight="1">
      <c r="A102" s="635"/>
      <c r="B102" s="635"/>
      <c r="C102" s="633"/>
      <c r="D102" s="633"/>
      <c r="E102" s="633"/>
      <c r="F102" s="633"/>
      <c r="G102" s="633"/>
      <c r="H102" s="632"/>
      <c r="I102" s="632"/>
      <c r="J102" s="632"/>
      <c r="K102" s="632"/>
      <c r="L102" s="632"/>
      <c r="M102" s="632"/>
      <c r="N102" s="632"/>
      <c r="O102" s="632"/>
      <c r="P102" s="632"/>
      <c r="Q102" s="632"/>
      <c r="R102" s="632"/>
      <c r="S102" s="632"/>
      <c r="T102" s="611"/>
      <c r="U102" s="611"/>
      <c r="V102" s="611"/>
      <c r="W102" s="611"/>
      <c r="X102" s="611"/>
      <c r="Y102" s="611"/>
      <c r="Z102" s="611"/>
      <c r="AA102" s="611"/>
      <c r="AB102" s="611"/>
      <c r="AC102" s="611"/>
      <c r="AD102" s="611"/>
      <c r="AE102" s="611"/>
      <c r="AF102" s="611"/>
      <c r="AG102" s="611"/>
      <c r="AH102" s="611"/>
      <c r="AI102" s="611"/>
      <c r="AJ102" s="611"/>
    </row>
    <row r="103" spans="1:36" ht="13.95" customHeight="1">
      <c r="A103" s="635"/>
      <c r="B103" s="635"/>
      <c r="C103" s="633"/>
      <c r="D103" s="633"/>
      <c r="E103" s="633"/>
      <c r="F103" s="633"/>
      <c r="G103" s="633"/>
      <c r="H103" s="632"/>
      <c r="I103" s="632"/>
      <c r="J103" s="632"/>
      <c r="K103" s="632"/>
      <c r="L103" s="632"/>
      <c r="M103" s="632"/>
      <c r="N103" s="632"/>
      <c r="O103" s="632"/>
      <c r="P103" s="632"/>
      <c r="Q103" s="632"/>
      <c r="R103" s="632"/>
      <c r="S103" s="632"/>
      <c r="T103" s="611"/>
      <c r="U103" s="611"/>
      <c r="V103" s="611"/>
      <c r="W103" s="611"/>
      <c r="X103" s="611"/>
      <c r="Y103" s="611"/>
      <c r="Z103" s="611"/>
      <c r="AA103" s="611"/>
      <c r="AB103" s="611"/>
      <c r="AC103" s="611"/>
      <c r="AD103" s="611"/>
      <c r="AE103" s="611"/>
      <c r="AF103" s="611"/>
      <c r="AG103" s="611"/>
      <c r="AH103" s="611"/>
      <c r="AI103" s="611"/>
      <c r="AJ103" s="611"/>
    </row>
    <row r="104" spans="1:36" ht="13.95" customHeight="1">
      <c r="A104" s="635"/>
      <c r="B104" s="635"/>
      <c r="C104" s="633"/>
      <c r="D104" s="633"/>
      <c r="E104" s="633"/>
      <c r="F104" s="633"/>
      <c r="G104" s="633"/>
      <c r="H104" s="632"/>
      <c r="I104" s="632"/>
      <c r="J104" s="632"/>
      <c r="K104" s="632"/>
      <c r="L104" s="632"/>
      <c r="M104" s="632"/>
      <c r="N104" s="632"/>
      <c r="O104" s="632"/>
      <c r="P104" s="632"/>
      <c r="Q104" s="632"/>
      <c r="R104" s="632"/>
      <c r="S104" s="632"/>
      <c r="T104" s="611"/>
      <c r="U104" s="611"/>
      <c r="V104" s="611"/>
      <c r="W104" s="611"/>
      <c r="X104" s="611"/>
      <c r="Y104" s="611"/>
      <c r="Z104" s="611"/>
      <c r="AA104" s="611"/>
      <c r="AB104" s="611"/>
      <c r="AC104" s="611"/>
      <c r="AD104" s="611"/>
      <c r="AE104" s="611"/>
      <c r="AF104" s="611"/>
      <c r="AG104" s="611"/>
      <c r="AH104" s="611"/>
      <c r="AI104" s="611"/>
      <c r="AJ104" s="611"/>
    </row>
    <row r="105" spans="1:36" ht="13.95" customHeight="1">
      <c r="A105" s="635"/>
      <c r="B105" s="635"/>
      <c r="C105" s="633"/>
      <c r="D105" s="633"/>
      <c r="E105" s="633"/>
      <c r="F105" s="633"/>
      <c r="G105" s="633"/>
      <c r="H105" s="632"/>
      <c r="I105" s="632"/>
      <c r="J105" s="632"/>
      <c r="K105" s="632"/>
      <c r="L105" s="632"/>
      <c r="M105" s="632"/>
      <c r="N105" s="632"/>
      <c r="O105" s="632"/>
      <c r="P105" s="632"/>
      <c r="Q105" s="632"/>
      <c r="R105" s="632"/>
      <c r="S105" s="632"/>
      <c r="T105" s="611"/>
      <c r="U105" s="611"/>
      <c r="V105" s="611"/>
      <c r="W105" s="611"/>
      <c r="X105" s="611"/>
      <c r="Y105" s="611"/>
      <c r="Z105" s="611"/>
      <c r="AA105" s="611"/>
      <c r="AB105" s="611"/>
      <c r="AC105" s="611"/>
      <c r="AD105" s="611"/>
      <c r="AE105" s="611"/>
      <c r="AF105" s="611"/>
      <c r="AG105" s="611"/>
      <c r="AH105" s="611"/>
      <c r="AI105" s="611"/>
      <c r="AJ105" s="611"/>
    </row>
    <row r="106" spans="1:36" ht="13.95" customHeight="1">
      <c r="A106" s="635"/>
      <c r="B106" s="635"/>
      <c r="C106" s="633"/>
      <c r="D106" s="633"/>
      <c r="E106" s="633"/>
      <c r="F106" s="633"/>
      <c r="G106" s="633"/>
      <c r="H106" s="632"/>
      <c r="I106" s="632"/>
      <c r="J106" s="632"/>
      <c r="K106" s="632"/>
      <c r="L106" s="632"/>
      <c r="M106" s="632"/>
      <c r="N106" s="632"/>
      <c r="O106" s="632"/>
      <c r="P106" s="632"/>
      <c r="Q106" s="632"/>
      <c r="R106" s="632"/>
      <c r="S106" s="632"/>
      <c r="T106" s="611"/>
      <c r="U106" s="611"/>
      <c r="V106" s="611"/>
      <c r="W106" s="611"/>
      <c r="X106" s="611"/>
      <c r="Y106" s="611"/>
      <c r="Z106" s="611"/>
      <c r="AA106" s="611"/>
      <c r="AB106" s="611"/>
      <c r="AC106" s="611"/>
      <c r="AD106" s="611"/>
      <c r="AE106" s="611"/>
      <c r="AF106" s="611"/>
      <c r="AG106" s="611"/>
      <c r="AH106" s="611"/>
      <c r="AI106" s="611"/>
      <c r="AJ106" s="611"/>
    </row>
    <row r="107" spans="1:36" ht="13.95" customHeight="1">
      <c r="A107" s="635"/>
      <c r="B107" s="635"/>
      <c r="C107" s="633"/>
      <c r="D107" s="633"/>
      <c r="E107" s="633"/>
      <c r="F107" s="633"/>
      <c r="G107" s="633"/>
      <c r="H107" s="632"/>
      <c r="I107" s="632"/>
      <c r="J107" s="632"/>
      <c r="K107" s="632"/>
      <c r="L107" s="632"/>
      <c r="M107" s="632"/>
      <c r="N107" s="632"/>
      <c r="O107" s="632"/>
      <c r="P107" s="632"/>
      <c r="Q107" s="632"/>
      <c r="R107" s="632"/>
      <c r="S107" s="632"/>
      <c r="T107" s="611"/>
      <c r="U107" s="611"/>
      <c r="V107" s="611"/>
      <c r="W107" s="611"/>
      <c r="X107" s="611"/>
      <c r="Y107" s="611"/>
      <c r="Z107" s="611"/>
      <c r="AA107" s="611"/>
      <c r="AB107" s="611"/>
      <c r="AC107" s="611"/>
      <c r="AD107" s="611"/>
      <c r="AE107" s="611"/>
      <c r="AF107" s="611"/>
      <c r="AG107" s="611"/>
      <c r="AH107" s="611"/>
      <c r="AI107" s="611"/>
      <c r="AJ107" s="611"/>
    </row>
    <row r="108" spans="1:36" ht="13.95" customHeight="1">
      <c r="A108" s="635"/>
      <c r="B108" s="635"/>
      <c r="C108" s="633"/>
      <c r="D108" s="633"/>
      <c r="E108" s="633"/>
      <c r="F108" s="633"/>
      <c r="G108" s="633"/>
      <c r="H108" s="632"/>
      <c r="I108" s="632"/>
      <c r="J108" s="632"/>
      <c r="K108" s="632"/>
      <c r="L108" s="632"/>
      <c r="M108" s="632"/>
      <c r="N108" s="632"/>
      <c r="O108" s="632"/>
      <c r="P108" s="632"/>
      <c r="Q108" s="632"/>
      <c r="R108" s="632"/>
      <c r="S108" s="632"/>
      <c r="T108" s="611"/>
      <c r="U108" s="611"/>
      <c r="V108" s="611"/>
      <c r="W108" s="611"/>
      <c r="X108" s="611"/>
      <c r="Y108" s="611"/>
      <c r="Z108" s="611"/>
      <c r="AA108" s="611"/>
      <c r="AB108" s="611"/>
      <c r="AC108" s="611"/>
      <c r="AD108" s="611"/>
      <c r="AE108" s="611"/>
      <c r="AF108" s="611"/>
      <c r="AG108" s="611"/>
      <c r="AH108" s="611"/>
      <c r="AI108" s="611"/>
      <c r="AJ108" s="611"/>
    </row>
    <row r="109" spans="1:36" ht="13.95" customHeight="1">
      <c r="A109" s="635"/>
      <c r="B109" s="635"/>
      <c r="C109" s="633"/>
      <c r="D109" s="633"/>
      <c r="E109" s="633"/>
      <c r="F109" s="633"/>
      <c r="G109" s="633"/>
      <c r="H109" s="632"/>
      <c r="I109" s="632"/>
      <c r="J109" s="632"/>
      <c r="K109" s="632"/>
      <c r="L109" s="632"/>
      <c r="M109" s="632"/>
      <c r="N109" s="632"/>
      <c r="O109" s="632"/>
      <c r="P109" s="632"/>
      <c r="Q109" s="632"/>
      <c r="R109" s="632"/>
      <c r="S109" s="632"/>
      <c r="T109" s="611"/>
      <c r="U109" s="611"/>
      <c r="V109" s="611"/>
      <c r="W109" s="611"/>
      <c r="X109" s="611"/>
      <c r="Y109" s="611"/>
      <c r="Z109" s="611"/>
      <c r="AA109" s="611"/>
      <c r="AB109" s="611"/>
      <c r="AC109" s="611"/>
      <c r="AD109" s="611"/>
      <c r="AE109" s="611"/>
      <c r="AF109" s="611"/>
      <c r="AG109" s="611"/>
      <c r="AH109" s="611"/>
      <c r="AI109" s="611"/>
      <c r="AJ109" s="611"/>
    </row>
    <row r="110" spans="1:36" ht="13.95" customHeight="1">
      <c r="A110" s="635"/>
      <c r="B110" s="635"/>
      <c r="C110" s="633"/>
      <c r="D110" s="633"/>
      <c r="E110" s="633"/>
      <c r="F110" s="633"/>
      <c r="G110" s="633"/>
      <c r="H110" s="632"/>
      <c r="I110" s="632"/>
      <c r="J110" s="632"/>
      <c r="K110" s="632"/>
      <c r="L110" s="632"/>
      <c r="M110" s="632"/>
      <c r="N110" s="632"/>
      <c r="O110" s="632"/>
      <c r="P110" s="632"/>
      <c r="Q110" s="632"/>
      <c r="R110" s="632"/>
      <c r="S110" s="632"/>
      <c r="T110" s="611"/>
      <c r="U110" s="611"/>
      <c r="V110" s="611"/>
      <c r="W110" s="611"/>
      <c r="X110" s="611"/>
      <c r="Y110" s="611"/>
      <c r="Z110" s="611"/>
      <c r="AA110" s="611"/>
      <c r="AB110" s="611"/>
      <c r="AC110" s="611"/>
      <c r="AD110" s="611"/>
      <c r="AE110" s="611"/>
      <c r="AF110" s="611"/>
      <c r="AG110" s="611"/>
      <c r="AH110" s="611"/>
      <c r="AI110" s="611"/>
      <c r="AJ110" s="611"/>
    </row>
    <row r="111" spans="1:36" ht="13.95" customHeight="1">
      <c r="A111" s="635"/>
      <c r="B111" s="635"/>
      <c r="C111" s="633"/>
      <c r="D111" s="633"/>
      <c r="E111" s="633"/>
      <c r="F111" s="633"/>
      <c r="G111" s="633"/>
      <c r="H111" s="632"/>
      <c r="I111" s="632"/>
      <c r="J111" s="632"/>
      <c r="K111" s="632"/>
      <c r="L111" s="632"/>
      <c r="M111" s="632"/>
      <c r="N111" s="632"/>
      <c r="O111" s="632"/>
      <c r="P111" s="632"/>
      <c r="Q111" s="632"/>
      <c r="R111" s="632"/>
      <c r="S111" s="632"/>
      <c r="T111" s="611"/>
      <c r="U111" s="611"/>
      <c r="V111" s="611"/>
      <c r="W111" s="611"/>
      <c r="X111" s="611"/>
      <c r="Y111" s="611"/>
      <c r="Z111" s="611"/>
      <c r="AA111" s="611"/>
      <c r="AB111" s="611"/>
      <c r="AC111" s="611"/>
      <c r="AD111" s="611"/>
      <c r="AE111" s="611"/>
      <c r="AF111" s="611"/>
      <c r="AG111" s="611"/>
      <c r="AH111" s="611"/>
      <c r="AI111" s="611"/>
      <c r="AJ111" s="611"/>
    </row>
    <row r="112" spans="1:36" ht="13.95" customHeight="1">
      <c r="A112" s="635"/>
      <c r="B112" s="635"/>
      <c r="C112" s="633"/>
      <c r="D112" s="633"/>
      <c r="E112" s="633"/>
      <c r="F112" s="633"/>
      <c r="G112" s="633"/>
      <c r="H112" s="632"/>
      <c r="I112" s="632"/>
      <c r="J112" s="632"/>
      <c r="K112" s="632"/>
      <c r="L112" s="632"/>
      <c r="M112" s="632"/>
      <c r="N112" s="632"/>
      <c r="O112" s="632"/>
      <c r="P112" s="632"/>
      <c r="Q112" s="632"/>
      <c r="R112" s="632"/>
      <c r="S112" s="632"/>
      <c r="T112" s="611"/>
      <c r="U112" s="611"/>
      <c r="V112" s="611"/>
      <c r="W112" s="611"/>
      <c r="X112" s="611"/>
      <c r="Y112" s="611"/>
      <c r="Z112" s="611"/>
      <c r="AA112" s="611"/>
      <c r="AB112" s="611"/>
      <c r="AC112" s="611"/>
      <c r="AD112" s="611"/>
      <c r="AE112" s="611"/>
      <c r="AF112" s="611"/>
      <c r="AG112" s="611"/>
      <c r="AH112" s="611"/>
      <c r="AI112" s="611"/>
      <c r="AJ112" s="611"/>
    </row>
    <row r="113" spans="1:36" ht="13.95" customHeight="1">
      <c r="A113" s="635"/>
      <c r="B113" s="635"/>
      <c r="C113" s="633"/>
      <c r="D113" s="633"/>
      <c r="E113" s="633"/>
      <c r="F113" s="633"/>
      <c r="G113" s="633"/>
      <c r="H113" s="632"/>
      <c r="I113" s="632"/>
      <c r="J113" s="632"/>
      <c r="K113" s="632"/>
      <c r="L113" s="632"/>
      <c r="M113" s="632"/>
      <c r="N113" s="632"/>
      <c r="O113" s="632"/>
      <c r="P113" s="632"/>
      <c r="Q113" s="632"/>
      <c r="R113" s="632"/>
      <c r="S113" s="632"/>
      <c r="T113" s="611"/>
      <c r="U113" s="611"/>
      <c r="V113" s="611"/>
      <c r="W113" s="611"/>
      <c r="X113" s="611"/>
      <c r="Y113" s="611"/>
      <c r="Z113" s="611"/>
      <c r="AA113" s="611"/>
      <c r="AB113" s="611"/>
      <c r="AC113" s="611"/>
      <c r="AD113" s="611"/>
      <c r="AE113" s="611"/>
      <c r="AF113" s="611"/>
      <c r="AG113" s="611"/>
      <c r="AH113" s="611"/>
      <c r="AI113" s="611"/>
      <c r="AJ113" s="611"/>
    </row>
    <row r="114" spans="1:36" ht="13.95" customHeight="1">
      <c r="A114" s="635"/>
      <c r="B114" s="635"/>
      <c r="C114" s="633"/>
      <c r="D114" s="633"/>
      <c r="E114" s="633"/>
      <c r="F114" s="633"/>
      <c r="G114" s="633"/>
      <c r="H114" s="632"/>
      <c r="I114" s="632"/>
      <c r="J114" s="632"/>
      <c r="K114" s="632"/>
      <c r="L114" s="632"/>
      <c r="M114" s="632"/>
      <c r="N114" s="632"/>
      <c r="O114" s="632"/>
      <c r="P114" s="632"/>
      <c r="Q114" s="632"/>
      <c r="R114" s="632"/>
      <c r="S114" s="632"/>
      <c r="T114" s="611"/>
      <c r="U114" s="611"/>
      <c r="V114" s="611"/>
      <c r="W114" s="611"/>
      <c r="X114" s="611"/>
      <c r="Y114" s="611"/>
      <c r="Z114" s="611"/>
      <c r="AA114" s="611"/>
      <c r="AB114" s="611"/>
      <c r="AC114" s="611"/>
      <c r="AD114" s="611"/>
      <c r="AE114" s="611"/>
      <c r="AF114" s="611"/>
      <c r="AG114" s="611"/>
      <c r="AH114" s="611"/>
      <c r="AI114" s="611"/>
      <c r="AJ114" s="611"/>
    </row>
    <row r="115" spans="1:36" ht="13.95" customHeight="1">
      <c r="A115" s="635"/>
      <c r="B115" s="635"/>
      <c r="C115" s="633"/>
      <c r="D115" s="633"/>
      <c r="E115" s="633"/>
      <c r="F115" s="633"/>
      <c r="G115" s="633"/>
      <c r="H115" s="632"/>
      <c r="I115" s="632"/>
      <c r="J115" s="632"/>
      <c r="K115" s="632"/>
      <c r="L115" s="632"/>
      <c r="M115" s="632"/>
      <c r="N115" s="632"/>
      <c r="O115" s="632"/>
      <c r="P115" s="632"/>
      <c r="Q115" s="632"/>
      <c r="R115" s="632"/>
      <c r="S115" s="632"/>
      <c r="T115" s="611"/>
      <c r="U115" s="611"/>
      <c r="V115" s="611"/>
      <c r="W115" s="611"/>
      <c r="X115" s="611"/>
      <c r="Y115" s="611"/>
      <c r="Z115" s="611"/>
      <c r="AA115" s="611"/>
      <c r="AB115" s="611"/>
      <c r="AC115" s="611"/>
      <c r="AD115" s="611"/>
      <c r="AE115" s="611"/>
      <c r="AF115" s="611"/>
      <c r="AG115" s="611"/>
      <c r="AH115" s="611"/>
      <c r="AI115" s="611"/>
      <c r="AJ115" s="611"/>
    </row>
    <row r="116" spans="1:36" ht="13.95" customHeight="1">
      <c r="A116" s="635"/>
      <c r="B116" s="635"/>
      <c r="C116" s="633"/>
      <c r="D116" s="633"/>
      <c r="E116" s="633"/>
      <c r="F116" s="633"/>
      <c r="G116" s="633"/>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6"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P282"/>
  <sheetViews>
    <sheetView view="pageBreakPreview" zoomScale="80" zoomScaleNormal="46" zoomScaleSheetLayoutView="80" zoomScalePageLayoutView="70" workbookViewId="0">
      <selection activeCell="F12" sqref="F12"/>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 min="42" max="42" width="3.109375" customWidth="1"/>
  </cols>
  <sheetData>
    <row r="1" spans="1:42" ht="23.25" customHeight="1" thickBot="1">
      <c r="A1" s="208" t="s">
        <v>2011</v>
      </c>
      <c r="B1" s="46"/>
      <c r="C1" s="209"/>
      <c r="D1" s="208"/>
      <c r="E1" s="46"/>
      <c r="F1" s="46"/>
      <c r="G1" s="46"/>
      <c r="H1" s="46"/>
      <c r="I1" s="46"/>
      <c r="J1" s="210"/>
      <c r="K1" s="46"/>
      <c r="L1" s="211"/>
      <c r="M1" s="752" t="s">
        <v>35</v>
      </c>
      <c r="N1" s="638"/>
      <c r="O1" s="753"/>
      <c r="P1" s="637" t="str">
        <f>IF(基本情報入力シート!AA16&lt;&gt;"", 基本情報入力シート!AA16, "")</f>
        <v>福島県</v>
      </c>
      <c r="Q1" s="639"/>
      <c r="R1" s="477"/>
      <c r="S1" s="49"/>
      <c r="T1" s="476"/>
      <c r="U1" s="212"/>
      <c r="V1" s="212"/>
      <c r="W1" s="212"/>
      <c r="X1" s="212"/>
      <c r="Y1" s="212"/>
      <c r="Z1" s="212"/>
      <c r="AA1" s="212"/>
      <c r="AB1" s="212"/>
      <c r="AC1" s="212"/>
      <c r="AD1" s="212"/>
      <c r="AE1" s="212"/>
      <c r="AF1" s="66"/>
      <c r="AG1" s="66"/>
      <c r="AH1" s="636" t="s">
        <v>36</v>
      </c>
      <c r="AI1" s="636"/>
      <c r="AJ1" s="636"/>
      <c r="AK1" s="636"/>
      <c r="AL1" s="636"/>
    </row>
    <row r="2" spans="1:42" ht="21" customHeight="1" thickBot="1">
      <c r="A2" s="717" t="str">
        <f>IF(AH2="加算様式を指定権者に提出", "！基本情報入力シート「１　提出の目的と提出先の自治体名」にて「加算様式を指定権者に提出」が選択されているため、この様式はグレーアウトされています。", "")</f>
        <v/>
      </c>
      <c r="B2" s="717"/>
      <c r="C2" s="717"/>
      <c r="D2" s="717"/>
      <c r="E2" s="717"/>
      <c r="F2" s="717"/>
      <c r="G2" s="717"/>
      <c r="H2" s="717"/>
      <c r="I2" s="717"/>
      <c r="J2" s="717"/>
      <c r="K2" s="717"/>
      <c r="L2" s="210"/>
      <c r="M2" s="210"/>
      <c r="N2" s="210"/>
      <c r="O2" s="46"/>
      <c r="P2" s="46"/>
      <c r="Q2" s="46"/>
      <c r="R2" s="46"/>
      <c r="S2" s="46"/>
      <c r="T2" s="105"/>
      <c r="U2" s="212"/>
      <c r="V2" s="212"/>
      <c r="W2" s="212"/>
      <c r="X2" s="212"/>
      <c r="Y2" s="212"/>
      <c r="Z2" s="212"/>
      <c r="AA2" s="212"/>
      <c r="AB2" s="212"/>
      <c r="AC2" s="212"/>
      <c r="AD2" s="212"/>
      <c r="AE2" s="212"/>
      <c r="AH2" s="636" t="str">
        <f>IF(基本情報入力シート!V14="", "", 基本情報入力シート!V14)</f>
        <v>補助金様式を都道府県に提出</v>
      </c>
      <c r="AI2" s="636"/>
      <c r="AJ2" s="636"/>
      <c r="AK2" s="636"/>
      <c r="AL2" s="636"/>
    </row>
    <row r="3" spans="1:42" ht="31.2" customHeight="1" thickBot="1">
      <c r="A3" s="731" t="s">
        <v>38</v>
      </c>
      <c r="B3" s="732"/>
      <c r="C3" s="733" t="str">
        <f>IF(基本情報入力シート!L22="", "", 基本情報入力シート!L22)</f>
        <v/>
      </c>
      <c r="D3" s="734"/>
      <c r="E3" s="734"/>
      <c r="F3" s="735"/>
      <c r="G3" s="213"/>
      <c r="H3" s="780" t="s">
        <v>2219</v>
      </c>
      <c r="I3" s="780"/>
      <c r="J3" s="780"/>
      <c r="K3" s="780"/>
      <c r="L3" s="780"/>
      <c r="M3" s="780"/>
      <c r="N3" s="780"/>
      <c r="O3" s="780"/>
      <c r="P3" s="780"/>
      <c r="Q3" s="780"/>
      <c r="R3" s="780"/>
      <c r="S3" s="780"/>
      <c r="T3" s="214"/>
      <c r="AH3" s="636"/>
      <c r="AI3" s="636"/>
      <c r="AJ3" s="636"/>
      <c r="AK3" s="636"/>
      <c r="AL3" s="636"/>
    </row>
    <row r="4" spans="1:42" ht="54.6" customHeight="1" thickBot="1">
      <c r="A4" s="195"/>
      <c r="B4" s="195"/>
      <c r="C4" s="215"/>
      <c r="D4" s="216"/>
      <c r="E4" s="216"/>
      <c r="F4" s="216"/>
      <c r="G4" s="217"/>
      <c r="H4" s="780"/>
      <c r="I4" s="780"/>
      <c r="J4" s="780"/>
      <c r="K4" s="780"/>
      <c r="L4" s="780"/>
      <c r="M4" s="780"/>
      <c r="N4" s="780"/>
      <c r="O4" s="780"/>
      <c r="P4" s="780"/>
      <c r="Q4" s="780"/>
      <c r="R4" s="780"/>
      <c r="S4" s="780"/>
      <c r="T4" s="214"/>
    </row>
    <row r="5" spans="1:42" ht="37.200000000000003" customHeight="1" thickBot="1">
      <c r="A5" s="736" t="s">
        <v>114</v>
      </c>
      <c r="B5" s="736"/>
      <c r="C5" s="736"/>
      <c r="D5" s="736"/>
      <c r="E5" s="737"/>
      <c r="F5" s="291">
        <f>IFERROR(SUM(M:M),"")</f>
        <v>0</v>
      </c>
      <c r="G5" s="217"/>
      <c r="H5" s="780"/>
      <c r="I5" s="780"/>
      <c r="J5" s="780"/>
      <c r="K5" s="780"/>
      <c r="L5" s="780"/>
      <c r="M5" s="780"/>
      <c r="N5" s="780"/>
      <c r="O5" s="780"/>
      <c r="P5" s="780"/>
      <c r="Q5" s="780"/>
      <c r="R5" s="780"/>
      <c r="S5" s="780"/>
      <c r="T5" s="214"/>
    </row>
    <row r="6" spans="1:42" ht="36" customHeight="1" thickBot="1">
      <c r="A6" s="750" t="s">
        <v>115</v>
      </c>
      <c r="B6" s="751"/>
      <c r="C6" s="751"/>
      <c r="D6" s="751"/>
      <c r="E6" s="751"/>
      <c r="F6" s="292">
        <f>IF(C3="", 0, IF(P1="", "提出先未選択", SUMIF(D:D, P1, M:M)))</f>
        <v>0</v>
      </c>
      <c r="G6" s="217"/>
      <c r="H6" s="780"/>
      <c r="I6" s="780"/>
      <c r="J6" s="780"/>
      <c r="K6" s="780"/>
      <c r="L6" s="780"/>
      <c r="M6" s="780"/>
      <c r="N6" s="780"/>
      <c r="O6" s="780"/>
      <c r="P6" s="780"/>
      <c r="Q6" s="780"/>
      <c r="R6" s="780"/>
      <c r="S6" s="780"/>
      <c r="T6" s="214"/>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38" t="s">
        <v>116</v>
      </c>
      <c r="B8" s="741" t="s">
        <v>2002</v>
      </c>
      <c r="C8" s="744" t="s">
        <v>28</v>
      </c>
      <c r="D8" s="727" t="s">
        <v>29</v>
      </c>
      <c r="E8" s="728"/>
      <c r="F8" s="747" t="s">
        <v>56</v>
      </c>
      <c r="G8" s="724" t="s">
        <v>31</v>
      </c>
      <c r="H8" s="721" t="s">
        <v>32</v>
      </c>
      <c r="I8" s="744" t="s">
        <v>2012</v>
      </c>
      <c r="J8" s="762" t="s">
        <v>2015</v>
      </c>
      <c r="K8" s="765"/>
      <c r="L8" s="768" t="s">
        <v>2013</v>
      </c>
      <c r="M8" s="718" t="s">
        <v>2014</v>
      </c>
      <c r="N8" s="774" t="s">
        <v>117</v>
      </c>
      <c r="O8" s="775"/>
      <c r="P8" s="775"/>
      <c r="Q8" s="776"/>
      <c r="R8" s="771" t="s">
        <v>118</v>
      </c>
      <c r="S8" s="759" t="s">
        <v>119</v>
      </c>
      <c r="T8" s="244" t="str">
        <f>IF(C3="", "", IF(AND(COUNTA(基本情報入力シート!X39:X138)=COUNTA(基本情報入力シート!AD39:AD138), COUNTIF(I11:I110, "○")=COUNTIF(AH11:AH110, "○")), "○","×"))</f>
        <v/>
      </c>
      <c r="U8" s="754" t="s">
        <v>1999</v>
      </c>
      <c r="V8" s="755"/>
      <c r="W8" s="755"/>
      <c r="X8" s="755"/>
      <c r="Y8" s="755"/>
      <c r="Z8" s="755"/>
      <c r="AA8" s="755"/>
      <c r="AB8" s="755"/>
      <c r="AC8" s="755"/>
      <c r="AD8" s="755"/>
      <c r="AE8" s="756"/>
      <c r="AF8" s="105"/>
      <c r="AG8" s="105"/>
      <c r="AH8" s="221"/>
      <c r="AP8" s="891" t="s">
        <v>2227</v>
      </c>
    </row>
    <row r="9" spans="1:42" ht="82.95" customHeight="1" thickBot="1">
      <c r="A9" s="739"/>
      <c r="B9" s="742"/>
      <c r="C9" s="745"/>
      <c r="D9" s="729"/>
      <c r="E9" s="730"/>
      <c r="F9" s="748"/>
      <c r="G9" s="725"/>
      <c r="H9" s="722"/>
      <c r="I9" s="745"/>
      <c r="J9" s="763"/>
      <c r="K9" s="766"/>
      <c r="L9" s="769"/>
      <c r="M9" s="719"/>
      <c r="N9" s="777"/>
      <c r="O9" s="778"/>
      <c r="P9" s="778"/>
      <c r="Q9" s="779"/>
      <c r="R9" s="772"/>
      <c r="S9" s="760"/>
      <c r="T9" s="374" t="s">
        <v>2202</v>
      </c>
      <c r="U9" s="757" t="s">
        <v>2000</v>
      </c>
      <c r="V9" s="757"/>
      <c r="W9" s="757"/>
      <c r="X9" s="757"/>
      <c r="Y9" s="757"/>
      <c r="Z9" s="757"/>
      <c r="AA9" s="757"/>
      <c r="AB9" s="757"/>
      <c r="AC9" s="757"/>
      <c r="AD9" s="757"/>
      <c r="AE9" s="758"/>
      <c r="AF9" s="105"/>
      <c r="AG9" s="105"/>
      <c r="AH9" s="221"/>
      <c r="AP9" s="891"/>
    </row>
    <row r="10" spans="1:42" ht="47.25" customHeight="1" thickBot="1">
      <c r="A10" s="740"/>
      <c r="B10" s="743"/>
      <c r="C10" s="746"/>
      <c r="D10" s="222" t="s">
        <v>33</v>
      </c>
      <c r="E10" s="222" t="s">
        <v>34</v>
      </c>
      <c r="F10" s="749"/>
      <c r="G10" s="726"/>
      <c r="H10" s="723"/>
      <c r="I10" s="746"/>
      <c r="J10" s="764"/>
      <c r="K10" s="767"/>
      <c r="L10" s="770"/>
      <c r="M10" s="720"/>
      <c r="N10" s="223" t="s">
        <v>120</v>
      </c>
      <c r="O10" s="223" t="s">
        <v>121</v>
      </c>
      <c r="P10" s="223" t="s">
        <v>122</v>
      </c>
      <c r="Q10" s="379" t="s">
        <v>123</v>
      </c>
      <c r="R10" s="773"/>
      <c r="S10" s="761"/>
      <c r="T10" s="375" t="s">
        <v>2202</v>
      </c>
      <c r="U10" s="757" t="s">
        <v>124</v>
      </c>
      <c r="V10" s="757"/>
      <c r="W10" s="757"/>
      <c r="X10" s="757"/>
      <c r="Y10" s="757"/>
      <c r="Z10" s="757"/>
      <c r="AA10" s="757"/>
      <c r="AB10" s="757"/>
      <c r="AC10" s="757"/>
      <c r="AD10" s="757"/>
      <c r="AE10" s="758"/>
      <c r="AF10" s="105"/>
      <c r="AG10" s="224" t="s">
        <v>125</v>
      </c>
      <c r="AH10" s="245" t="s">
        <v>126</v>
      </c>
      <c r="AI10" s="245" t="s">
        <v>127</v>
      </c>
      <c r="AJ10" s="245" t="s">
        <v>128</v>
      </c>
      <c r="AP10" s="891"/>
    </row>
    <row r="11" spans="1:42" ht="36.75" customHeight="1">
      <c r="A11" s="225">
        <v>1</v>
      </c>
      <c r="B11" s="226" t="str">
        <f>IF(基本情報入力シート!B39="","",基本情報入力シート!B39)</f>
        <v/>
      </c>
      <c r="C11" s="227" t="str">
        <f>IF(基本情報入力シート!L39="","",基本情報入力シート!L39)</f>
        <v/>
      </c>
      <c r="D11" s="227" t="str">
        <f>IF(基本情報入力シート!Q39="","",基本情報入力シート!Q39)</f>
        <v/>
      </c>
      <c r="E11" s="227" t="str">
        <f>IF(基本情報入力シート!V39="","",基本情報入力シート!V39)</f>
        <v/>
      </c>
      <c r="F11" s="227" t="str">
        <f>IF(基本情報入力シート!W39="","",基本情報入力シート!W39)</f>
        <v/>
      </c>
      <c r="G11" s="227" t="str">
        <f>IF(基本情報入力シート!X39="","",基本情報入力シート!X39)</f>
        <v/>
      </c>
      <c r="H11" s="228" t="str">
        <f>IF(基本情報入力シート!Z39="","",基本情報入力シート!Z39)</f>
        <v/>
      </c>
      <c r="I11" s="229" t="str">
        <f>IF(基本情報入力シート!AD39&lt;&gt;"", 基本情報入力シート!AD39, "")</f>
        <v/>
      </c>
      <c r="J11" s="41" t="str">
        <f>IF(基本情報入力シート!AA39="","",基本情報入力シート!AA39)</f>
        <v/>
      </c>
      <c r="K11" s="42"/>
      <c r="L11" s="43" t="str">
        <f>IF(G11="","",VLOOKUP(G11,【参考】数式用!$A$3:$C$48,3,FALSE))</f>
        <v/>
      </c>
      <c r="M11" s="230" t="str">
        <f t="shared" ref="M11:M42" si="0">IFERROR(IF(I11="○",ROUNDDOWN(ROUNDDOWN(J11,0)*L11,0),""), "金額未入力")</f>
        <v/>
      </c>
      <c r="N11" s="203"/>
      <c r="O11" s="203"/>
      <c r="P11" s="203"/>
      <c r="Q11" s="172"/>
      <c r="R11" s="470"/>
      <c r="S11" s="471"/>
      <c r="T11" s="46"/>
      <c r="U11" s="716" t="str">
        <f>IF(AND(M11&lt;&gt;"",AH11="×"),"！複数の交付対象月を選んでいる、交付対象月が選ばれていない又は補助金を申請予定でないのに交付対象月が選ばれています。", "")</f>
        <v/>
      </c>
      <c r="V11" s="716"/>
      <c r="W11" s="716"/>
      <c r="X11" s="716"/>
      <c r="Y11" s="716"/>
      <c r="Z11" s="716"/>
      <c r="AA11" s="716"/>
      <c r="AB11" s="716"/>
      <c r="AC11" s="716"/>
      <c r="AD11" s="716"/>
      <c r="AE11" s="716"/>
      <c r="AG11" s="243" t="str">
        <f>IF(AND(G11&lt;&gt;"",I11="○"), "色付け", "")</f>
        <v/>
      </c>
      <c r="AH11" s="243" t="str">
        <f>IF(COUNTIF(N11:Q11, "○")=1, "○", "×")</f>
        <v>×</v>
      </c>
      <c r="AI11" s="231" t="str">
        <f>D11&amp;I11&amp;R11</f>
        <v/>
      </c>
      <c r="AJ11" s="232" t="str">
        <f t="shared" ref="AJ11:AJ42" si="1">IF(R11="○", F11, "")</f>
        <v/>
      </c>
      <c r="AP11" s="890" t="str">
        <f>IF(H11="","",IF(VALUE(H11)&lt;60,"者","児"))</f>
        <v/>
      </c>
    </row>
    <row r="12" spans="1:42" ht="36.75" customHeight="1">
      <c r="A12" s="233">
        <f>A11+1</f>
        <v>2</v>
      </c>
      <c r="B12" s="234" t="str">
        <f>IF(基本情報入力シート!B40="","",基本情報入力シート!B40)</f>
        <v/>
      </c>
      <c r="C12" s="235" t="str">
        <f>IF(基本情報入力シート!L40="","",基本情報入力シート!L40)</f>
        <v/>
      </c>
      <c r="D12" s="235" t="str">
        <f>IF(基本情報入力シート!Q40="","",基本情報入力シート!Q40)</f>
        <v/>
      </c>
      <c r="E12" s="235" t="str">
        <f>IF(基本情報入力シート!V40="","",基本情報入力シート!V40)</f>
        <v/>
      </c>
      <c r="F12" s="235" t="str">
        <f>IF(基本情報入力シート!W40="","",基本情報入力シート!W40)</f>
        <v/>
      </c>
      <c r="G12" s="235" t="str">
        <f>IF(基本情報入力シート!X40="","",基本情報入力シート!X40)</f>
        <v/>
      </c>
      <c r="H12" s="228" t="str">
        <f>IF(基本情報入力シート!Z40="","",基本情報入力シート!Z40)</f>
        <v/>
      </c>
      <c r="I12" s="229" t="str">
        <f>IF(基本情報入力シート!AD40&lt;&gt;"", 基本情報入力シート!AD40, "")</f>
        <v/>
      </c>
      <c r="J12" s="41" t="str">
        <f>IF(基本情報入力シート!AA40="","",基本情報入力シート!AA40)</f>
        <v/>
      </c>
      <c r="K12" s="44"/>
      <c r="L12" s="43" t="str">
        <f>IF(G12="","",VLOOKUP(G12,【参考】数式用!$A$3:$C$48,3,FALSE))</f>
        <v/>
      </c>
      <c r="M12" s="236" t="str">
        <f t="shared" si="0"/>
        <v/>
      </c>
      <c r="N12" s="203"/>
      <c r="O12" s="204"/>
      <c r="P12" s="204"/>
      <c r="Q12" s="171"/>
      <c r="R12" s="470"/>
      <c r="S12" s="471"/>
      <c r="T12" s="46"/>
      <c r="U12" s="716" t="str">
        <f t="shared" ref="U12:U75" si="2">IF(AND(M12&lt;&gt;"",AH12="×"),"！複数の交付対象月を選んでいる、交付対象月が選ばれていない又は補助金を申請予定でないのに交付対象月が選ばれています。", "")</f>
        <v/>
      </c>
      <c r="V12" s="716"/>
      <c r="W12" s="716"/>
      <c r="X12" s="716"/>
      <c r="Y12" s="716"/>
      <c r="Z12" s="716"/>
      <c r="AA12" s="716"/>
      <c r="AB12" s="716"/>
      <c r="AC12" s="716"/>
      <c r="AD12" s="716"/>
      <c r="AE12" s="716"/>
      <c r="AG12" s="243" t="str">
        <f t="shared" ref="AG12:AG75" si="3">IF(AND(G12&lt;&gt;"",I12="○"), "色付け", "")</f>
        <v/>
      </c>
      <c r="AH12" s="243" t="str">
        <f t="shared" ref="AH12:AH75" si="4">IF(COUNTIF(N12:Q12, "○")=1, "○", "×")</f>
        <v>×</v>
      </c>
      <c r="AI12" s="231" t="str">
        <f t="shared" ref="AI12:AI75" si="5">D12&amp;I12&amp;R12</f>
        <v/>
      </c>
      <c r="AJ12" s="232" t="str">
        <f t="shared" si="1"/>
        <v/>
      </c>
      <c r="AP12" s="890" t="str">
        <f t="shared" ref="AP12:AP75" si="6">IF(H12="","",IF(VALUE(H12)&lt;60,"者","児"))</f>
        <v/>
      </c>
    </row>
    <row r="13" spans="1:42" ht="36.75" customHeight="1">
      <c r="A13" s="233">
        <f t="shared" ref="A13:A76" si="7">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236" t="str">
        <f t="shared" si="0"/>
        <v/>
      </c>
      <c r="N13" s="203"/>
      <c r="O13" s="204"/>
      <c r="P13" s="204"/>
      <c r="Q13" s="171"/>
      <c r="R13" s="470"/>
      <c r="S13" s="471"/>
      <c r="T13" s="46"/>
      <c r="U13" s="716" t="str">
        <f t="shared" si="2"/>
        <v/>
      </c>
      <c r="V13" s="716"/>
      <c r="W13" s="716"/>
      <c r="X13" s="716"/>
      <c r="Y13" s="716"/>
      <c r="Z13" s="716"/>
      <c r="AA13" s="716"/>
      <c r="AB13" s="716"/>
      <c r="AC13" s="716"/>
      <c r="AD13" s="716"/>
      <c r="AE13" s="716"/>
      <c r="AG13" s="243" t="str">
        <f t="shared" si="3"/>
        <v/>
      </c>
      <c r="AH13" s="243" t="str">
        <f t="shared" si="4"/>
        <v>×</v>
      </c>
      <c r="AI13" s="231" t="str">
        <f t="shared" si="5"/>
        <v/>
      </c>
      <c r="AJ13" s="232" t="str">
        <f t="shared" si="1"/>
        <v/>
      </c>
      <c r="AP13" s="890" t="str">
        <f t="shared" si="6"/>
        <v/>
      </c>
    </row>
    <row r="14" spans="1:42"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236" t="str">
        <f t="shared" si="0"/>
        <v/>
      </c>
      <c r="N14" s="203"/>
      <c r="O14" s="204"/>
      <c r="P14" s="204"/>
      <c r="Q14" s="171"/>
      <c r="R14" s="470"/>
      <c r="S14" s="471"/>
      <c r="T14" s="46"/>
      <c r="U14" s="716" t="str">
        <f t="shared" si="2"/>
        <v/>
      </c>
      <c r="V14" s="716"/>
      <c r="W14" s="716"/>
      <c r="X14" s="716"/>
      <c r="Y14" s="716"/>
      <c r="Z14" s="716"/>
      <c r="AA14" s="716"/>
      <c r="AB14" s="716"/>
      <c r="AC14" s="716"/>
      <c r="AD14" s="716"/>
      <c r="AE14" s="716"/>
      <c r="AG14" s="243" t="str">
        <f t="shared" si="3"/>
        <v/>
      </c>
      <c r="AH14" s="243" t="str">
        <f t="shared" si="4"/>
        <v>×</v>
      </c>
      <c r="AI14" s="231" t="str">
        <f t="shared" si="5"/>
        <v/>
      </c>
      <c r="AJ14" s="232" t="str">
        <f t="shared" si="1"/>
        <v/>
      </c>
      <c r="AP14" s="890" t="str">
        <f t="shared" si="6"/>
        <v/>
      </c>
    </row>
    <row r="15" spans="1:42" ht="36.75" customHeight="1">
      <c r="A15" s="233">
        <f t="shared" si="7"/>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236" t="str">
        <f t="shared" si="0"/>
        <v/>
      </c>
      <c r="N15" s="203"/>
      <c r="O15" s="204"/>
      <c r="P15" s="204"/>
      <c r="Q15" s="171"/>
      <c r="R15" s="470"/>
      <c r="S15" s="471"/>
      <c r="T15" s="46"/>
      <c r="U15" s="716" t="str">
        <f t="shared" si="2"/>
        <v/>
      </c>
      <c r="V15" s="716"/>
      <c r="W15" s="716"/>
      <c r="X15" s="716"/>
      <c r="Y15" s="716"/>
      <c r="Z15" s="716"/>
      <c r="AA15" s="716"/>
      <c r="AB15" s="716"/>
      <c r="AC15" s="716"/>
      <c r="AD15" s="716"/>
      <c r="AE15" s="716"/>
      <c r="AG15" s="243" t="str">
        <f t="shared" si="3"/>
        <v/>
      </c>
      <c r="AH15" s="243" t="str">
        <f t="shared" si="4"/>
        <v>×</v>
      </c>
      <c r="AI15" s="231" t="str">
        <f t="shared" si="5"/>
        <v/>
      </c>
      <c r="AJ15" s="232" t="str">
        <f t="shared" si="1"/>
        <v/>
      </c>
      <c r="AP15" s="890" t="str">
        <f t="shared" si="6"/>
        <v/>
      </c>
    </row>
    <row r="16" spans="1:42" ht="36.75" customHeight="1">
      <c r="A16" s="233">
        <f t="shared" si="7"/>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236" t="str">
        <f t="shared" si="0"/>
        <v/>
      </c>
      <c r="N16" s="203"/>
      <c r="O16" s="204"/>
      <c r="P16" s="204"/>
      <c r="Q16" s="171"/>
      <c r="R16" s="470"/>
      <c r="S16" s="471"/>
      <c r="T16" s="46"/>
      <c r="U16" s="716" t="str">
        <f t="shared" si="2"/>
        <v/>
      </c>
      <c r="V16" s="716"/>
      <c r="W16" s="716"/>
      <c r="X16" s="716"/>
      <c r="Y16" s="716"/>
      <c r="Z16" s="716"/>
      <c r="AA16" s="716"/>
      <c r="AB16" s="716"/>
      <c r="AC16" s="716"/>
      <c r="AD16" s="716"/>
      <c r="AE16" s="716"/>
      <c r="AG16" s="243" t="str">
        <f t="shared" si="3"/>
        <v/>
      </c>
      <c r="AH16" s="243" t="str">
        <f t="shared" si="4"/>
        <v>×</v>
      </c>
      <c r="AI16" s="231" t="str">
        <f t="shared" si="5"/>
        <v/>
      </c>
      <c r="AJ16" s="232" t="str">
        <f t="shared" si="1"/>
        <v/>
      </c>
      <c r="AP16" s="890" t="str">
        <f t="shared" si="6"/>
        <v/>
      </c>
    </row>
    <row r="17" spans="1:42" ht="36.75" customHeight="1">
      <c r="A17" s="233">
        <f t="shared" si="7"/>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t="str">
        <f t="shared" si="0"/>
        <v/>
      </c>
      <c r="N17" s="203"/>
      <c r="O17" s="204"/>
      <c r="P17" s="204"/>
      <c r="Q17" s="171"/>
      <c r="R17" s="470"/>
      <c r="S17" s="471"/>
      <c r="T17" s="46"/>
      <c r="U17" s="716" t="str">
        <f t="shared" si="2"/>
        <v/>
      </c>
      <c r="V17" s="716"/>
      <c r="W17" s="716"/>
      <c r="X17" s="716"/>
      <c r="Y17" s="716"/>
      <c r="Z17" s="716"/>
      <c r="AA17" s="716"/>
      <c r="AB17" s="716"/>
      <c r="AC17" s="716"/>
      <c r="AD17" s="716"/>
      <c r="AE17" s="716"/>
      <c r="AG17" s="243" t="str">
        <f t="shared" si="3"/>
        <v/>
      </c>
      <c r="AH17" s="243" t="str">
        <f t="shared" si="4"/>
        <v>×</v>
      </c>
      <c r="AI17" s="231" t="str">
        <f t="shared" si="5"/>
        <v/>
      </c>
      <c r="AJ17" s="232" t="str">
        <f t="shared" si="1"/>
        <v/>
      </c>
      <c r="AP17" s="890" t="str">
        <f t="shared" si="6"/>
        <v/>
      </c>
    </row>
    <row r="18" spans="1:42" ht="36.75" customHeight="1">
      <c r="A18" s="233">
        <f t="shared" si="7"/>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t="str">
        <f t="shared" si="0"/>
        <v/>
      </c>
      <c r="N18" s="203"/>
      <c r="O18" s="204"/>
      <c r="P18" s="204"/>
      <c r="Q18" s="171"/>
      <c r="R18" s="470"/>
      <c r="S18" s="471"/>
      <c r="T18" s="46"/>
      <c r="U18" s="716" t="str">
        <f t="shared" si="2"/>
        <v/>
      </c>
      <c r="V18" s="716"/>
      <c r="W18" s="716"/>
      <c r="X18" s="716"/>
      <c r="Y18" s="716"/>
      <c r="Z18" s="716"/>
      <c r="AA18" s="716"/>
      <c r="AB18" s="716"/>
      <c r="AC18" s="716"/>
      <c r="AD18" s="716"/>
      <c r="AE18" s="716"/>
      <c r="AG18" s="243" t="str">
        <f t="shared" si="3"/>
        <v/>
      </c>
      <c r="AH18" s="243" t="str">
        <f t="shared" si="4"/>
        <v>×</v>
      </c>
      <c r="AI18" s="231" t="str">
        <f t="shared" si="5"/>
        <v/>
      </c>
      <c r="AJ18" s="232" t="str">
        <f t="shared" si="1"/>
        <v/>
      </c>
      <c r="AP18" s="890" t="str">
        <f t="shared" si="6"/>
        <v/>
      </c>
    </row>
    <row r="19" spans="1:42" ht="36.75" customHeight="1">
      <c r="A19" s="233">
        <f t="shared" si="7"/>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t="str">
        <f t="shared" si="0"/>
        <v/>
      </c>
      <c r="N19" s="203"/>
      <c r="O19" s="204"/>
      <c r="P19" s="204"/>
      <c r="Q19" s="171"/>
      <c r="R19" s="470"/>
      <c r="S19" s="471"/>
      <c r="T19" s="46"/>
      <c r="U19" s="716" t="str">
        <f t="shared" si="2"/>
        <v/>
      </c>
      <c r="V19" s="716"/>
      <c r="W19" s="716"/>
      <c r="X19" s="716"/>
      <c r="Y19" s="716"/>
      <c r="Z19" s="716"/>
      <c r="AA19" s="716"/>
      <c r="AB19" s="716"/>
      <c r="AC19" s="716"/>
      <c r="AD19" s="716"/>
      <c r="AE19" s="716"/>
      <c r="AG19" s="243" t="str">
        <f t="shared" si="3"/>
        <v/>
      </c>
      <c r="AH19" s="243" t="str">
        <f t="shared" si="4"/>
        <v>×</v>
      </c>
      <c r="AI19" s="231" t="str">
        <f t="shared" si="5"/>
        <v/>
      </c>
      <c r="AJ19" s="232" t="str">
        <f t="shared" si="1"/>
        <v/>
      </c>
      <c r="AP19" s="890" t="str">
        <f t="shared" si="6"/>
        <v/>
      </c>
    </row>
    <row r="20" spans="1:42" ht="36.75" customHeight="1">
      <c r="A20" s="233">
        <f t="shared" si="7"/>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t="str">
        <f t="shared" si="0"/>
        <v/>
      </c>
      <c r="N20" s="203"/>
      <c r="O20" s="204"/>
      <c r="P20" s="204"/>
      <c r="Q20" s="171"/>
      <c r="R20" s="470"/>
      <c r="S20" s="471"/>
      <c r="T20" s="46"/>
      <c r="U20" s="716" t="str">
        <f t="shared" si="2"/>
        <v/>
      </c>
      <c r="V20" s="716"/>
      <c r="W20" s="716"/>
      <c r="X20" s="716"/>
      <c r="Y20" s="716"/>
      <c r="Z20" s="716"/>
      <c r="AA20" s="716"/>
      <c r="AB20" s="716"/>
      <c r="AC20" s="716"/>
      <c r="AD20" s="716"/>
      <c r="AE20" s="716"/>
      <c r="AG20" s="243" t="str">
        <f t="shared" si="3"/>
        <v/>
      </c>
      <c r="AH20" s="243" t="str">
        <f t="shared" si="4"/>
        <v>×</v>
      </c>
      <c r="AI20" s="231" t="str">
        <f t="shared" si="5"/>
        <v/>
      </c>
      <c r="AJ20" s="232" t="str">
        <f t="shared" si="1"/>
        <v/>
      </c>
      <c r="AP20" s="890" t="str">
        <f t="shared" si="6"/>
        <v/>
      </c>
    </row>
    <row r="21" spans="1:42" ht="36.75" customHeight="1">
      <c r="A21" s="233">
        <f t="shared" si="7"/>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t="str">
        <f t="shared" si="0"/>
        <v/>
      </c>
      <c r="N21" s="203"/>
      <c r="O21" s="204"/>
      <c r="P21" s="204"/>
      <c r="Q21" s="171"/>
      <c r="R21" s="470"/>
      <c r="S21" s="471"/>
      <c r="T21" s="46"/>
      <c r="U21" s="716" t="str">
        <f t="shared" si="2"/>
        <v/>
      </c>
      <c r="V21" s="716"/>
      <c r="W21" s="716"/>
      <c r="X21" s="716"/>
      <c r="Y21" s="716"/>
      <c r="Z21" s="716"/>
      <c r="AA21" s="716"/>
      <c r="AB21" s="716"/>
      <c r="AC21" s="716"/>
      <c r="AD21" s="716"/>
      <c r="AE21" s="716"/>
      <c r="AG21" s="243" t="str">
        <f t="shared" si="3"/>
        <v/>
      </c>
      <c r="AH21" s="243" t="str">
        <f t="shared" si="4"/>
        <v>×</v>
      </c>
      <c r="AI21" s="231" t="str">
        <f t="shared" si="5"/>
        <v/>
      </c>
      <c r="AJ21" s="232" t="str">
        <f t="shared" si="1"/>
        <v/>
      </c>
      <c r="AP21" s="890" t="str">
        <f t="shared" si="6"/>
        <v/>
      </c>
    </row>
    <row r="22" spans="1:42" ht="36.75" customHeight="1">
      <c r="A22" s="233">
        <f t="shared" si="7"/>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t="str">
        <f t="shared" si="0"/>
        <v/>
      </c>
      <c r="N22" s="203"/>
      <c r="O22" s="204"/>
      <c r="P22" s="204"/>
      <c r="Q22" s="171"/>
      <c r="R22" s="470"/>
      <c r="S22" s="471"/>
      <c r="T22" s="46"/>
      <c r="U22" s="716" t="str">
        <f t="shared" si="2"/>
        <v/>
      </c>
      <c r="V22" s="716"/>
      <c r="W22" s="716"/>
      <c r="X22" s="716"/>
      <c r="Y22" s="716"/>
      <c r="Z22" s="716"/>
      <c r="AA22" s="716"/>
      <c r="AB22" s="716"/>
      <c r="AC22" s="716"/>
      <c r="AD22" s="716"/>
      <c r="AE22" s="716"/>
      <c r="AG22" s="243" t="str">
        <f t="shared" si="3"/>
        <v/>
      </c>
      <c r="AH22" s="243" t="str">
        <f t="shared" si="4"/>
        <v>×</v>
      </c>
      <c r="AI22" s="231" t="str">
        <f t="shared" si="5"/>
        <v/>
      </c>
      <c r="AJ22" s="232" t="str">
        <f t="shared" si="1"/>
        <v/>
      </c>
      <c r="AP22" s="890" t="str">
        <f t="shared" si="6"/>
        <v/>
      </c>
    </row>
    <row r="23" spans="1:42" ht="36.75" customHeight="1">
      <c r="A23" s="233">
        <f t="shared" si="7"/>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t="str">
        <f t="shared" si="0"/>
        <v/>
      </c>
      <c r="N23" s="203"/>
      <c r="O23" s="204"/>
      <c r="P23" s="204"/>
      <c r="Q23" s="171"/>
      <c r="R23" s="470"/>
      <c r="S23" s="471"/>
      <c r="T23" s="46"/>
      <c r="U23" s="716" t="str">
        <f t="shared" si="2"/>
        <v/>
      </c>
      <c r="V23" s="716"/>
      <c r="W23" s="716"/>
      <c r="X23" s="716"/>
      <c r="Y23" s="716"/>
      <c r="Z23" s="716"/>
      <c r="AA23" s="716"/>
      <c r="AB23" s="716"/>
      <c r="AC23" s="716"/>
      <c r="AD23" s="716"/>
      <c r="AE23" s="716"/>
      <c r="AG23" s="243" t="str">
        <f t="shared" si="3"/>
        <v/>
      </c>
      <c r="AH23" s="243" t="str">
        <f t="shared" si="4"/>
        <v>×</v>
      </c>
      <c r="AI23" s="231" t="str">
        <f t="shared" si="5"/>
        <v/>
      </c>
      <c r="AJ23" s="232" t="str">
        <f t="shared" si="1"/>
        <v/>
      </c>
      <c r="AP23" s="890" t="str">
        <f t="shared" si="6"/>
        <v/>
      </c>
    </row>
    <row r="24" spans="1:42" ht="36.75" customHeight="1">
      <c r="A24" s="233">
        <f t="shared" si="7"/>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t="str">
        <f t="shared" si="0"/>
        <v/>
      </c>
      <c r="N24" s="203"/>
      <c r="O24" s="204"/>
      <c r="P24" s="204"/>
      <c r="Q24" s="171"/>
      <c r="R24" s="470"/>
      <c r="S24" s="471"/>
      <c r="T24" s="46"/>
      <c r="U24" s="716" t="str">
        <f t="shared" si="2"/>
        <v/>
      </c>
      <c r="V24" s="716"/>
      <c r="W24" s="716"/>
      <c r="X24" s="716"/>
      <c r="Y24" s="716"/>
      <c r="Z24" s="716"/>
      <c r="AA24" s="716"/>
      <c r="AB24" s="716"/>
      <c r="AC24" s="716"/>
      <c r="AD24" s="716"/>
      <c r="AE24" s="716"/>
      <c r="AG24" s="243" t="str">
        <f t="shared" si="3"/>
        <v/>
      </c>
      <c r="AH24" s="243" t="str">
        <f t="shared" si="4"/>
        <v>×</v>
      </c>
      <c r="AI24" s="231" t="str">
        <f t="shared" si="5"/>
        <v/>
      </c>
      <c r="AJ24" s="232" t="str">
        <f t="shared" si="1"/>
        <v/>
      </c>
      <c r="AP24" s="890" t="str">
        <f t="shared" si="6"/>
        <v/>
      </c>
    </row>
    <row r="25" spans="1:42" ht="36.75" customHeight="1">
      <c r="A25" s="233">
        <f t="shared" si="7"/>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t="str">
        <f t="shared" si="0"/>
        <v/>
      </c>
      <c r="N25" s="203"/>
      <c r="O25" s="204"/>
      <c r="P25" s="204"/>
      <c r="Q25" s="171"/>
      <c r="R25" s="470"/>
      <c r="S25" s="471"/>
      <c r="T25" s="46"/>
      <c r="U25" s="716" t="str">
        <f t="shared" si="2"/>
        <v/>
      </c>
      <c r="V25" s="716"/>
      <c r="W25" s="716"/>
      <c r="X25" s="716"/>
      <c r="Y25" s="716"/>
      <c r="Z25" s="716"/>
      <c r="AA25" s="716"/>
      <c r="AB25" s="716"/>
      <c r="AC25" s="716"/>
      <c r="AD25" s="716"/>
      <c r="AE25" s="716"/>
      <c r="AG25" s="243" t="str">
        <f t="shared" si="3"/>
        <v/>
      </c>
      <c r="AH25" s="243" t="str">
        <f t="shared" si="4"/>
        <v>×</v>
      </c>
      <c r="AI25" s="231" t="str">
        <f t="shared" si="5"/>
        <v/>
      </c>
      <c r="AJ25" s="232" t="str">
        <f t="shared" si="1"/>
        <v/>
      </c>
      <c r="AP25" s="890" t="str">
        <f t="shared" si="6"/>
        <v/>
      </c>
    </row>
    <row r="26" spans="1:42" ht="36.75" customHeight="1">
      <c r="A26" s="233">
        <f t="shared" si="7"/>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t="str">
        <f t="shared" si="0"/>
        <v/>
      </c>
      <c r="N26" s="203"/>
      <c r="O26" s="204"/>
      <c r="P26" s="204"/>
      <c r="Q26" s="171"/>
      <c r="R26" s="470"/>
      <c r="S26" s="471"/>
      <c r="T26" s="46"/>
      <c r="U26" s="716" t="str">
        <f t="shared" si="2"/>
        <v/>
      </c>
      <c r="V26" s="716"/>
      <c r="W26" s="716"/>
      <c r="X26" s="716"/>
      <c r="Y26" s="716"/>
      <c r="Z26" s="716"/>
      <c r="AA26" s="716"/>
      <c r="AB26" s="716"/>
      <c r="AC26" s="716"/>
      <c r="AD26" s="716"/>
      <c r="AE26" s="716"/>
      <c r="AG26" s="243" t="str">
        <f t="shared" si="3"/>
        <v/>
      </c>
      <c r="AH26" s="243" t="str">
        <f t="shared" si="4"/>
        <v>×</v>
      </c>
      <c r="AI26" s="231" t="str">
        <f t="shared" si="5"/>
        <v/>
      </c>
      <c r="AJ26" s="232" t="str">
        <f t="shared" si="1"/>
        <v/>
      </c>
      <c r="AP26" s="890" t="str">
        <f t="shared" si="6"/>
        <v/>
      </c>
    </row>
    <row r="27" spans="1:42" ht="36.75" customHeight="1">
      <c r="A27" s="233">
        <f t="shared" si="7"/>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t="str">
        <f t="shared" si="0"/>
        <v/>
      </c>
      <c r="N27" s="203"/>
      <c r="O27" s="204"/>
      <c r="P27" s="204"/>
      <c r="Q27" s="171"/>
      <c r="R27" s="470"/>
      <c r="S27" s="471"/>
      <c r="T27" s="46"/>
      <c r="U27" s="716" t="str">
        <f t="shared" si="2"/>
        <v/>
      </c>
      <c r="V27" s="716"/>
      <c r="W27" s="716"/>
      <c r="X27" s="716"/>
      <c r="Y27" s="716"/>
      <c r="Z27" s="716"/>
      <c r="AA27" s="716"/>
      <c r="AB27" s="716"/>
      <c r="AC27" s="716"/>
      <c r="AD27" s="716"/>
      <c r="AE27" s="716"/>
      <c r="AG27" s="243" t="str">
        <f t="shared" si="3"/>
        <v/>
      </c>
      <c r="AH27" s="243" t="str">
        <f t="shared" si="4"/>
        <v>×</v>
      </c>
      <c r="AI27" s="231" t="str">
        <f t="shared" si="5"/>
        <v/>
      </c>
      <c r="AJ27" s="232" t="str">
        <f t="shared" si="1"/>
        <v/>
      </c>
      <c r="AP27" s="890" t="str">
        <f t="shared" si="6"/>
        <v/>
      </c>
    </row>
    <row r="28" spans="1:42" ht="36.75" customHeight="1">
      <c r="A28" s="233">
        <f t="shared" si="7"/>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t="str">
        <f t="shared" si="0"/>
        <v/>
      </c>
      <c r="N28" s="203"/>
      <c r="O28" s="204"/>
      <c r="P28" s="204"/>
      <c r="Q28" s="171"/>
      <c r="R28" s="470"/>
      <c r="S28" s="471"/>
      <c r="T28" s="46"/>
      <c r="U28" s="716" t="str">
        <f t="shared" si="2"/>
        <v/>
      </c>
      <c r="V28" s="716"/>
      <c r="W28" s="716"/>
      <c r="X28" s="716"/>
      <c r="Y28" s="716"/>
      <c r="Z28" s="716"/>
      <c r="AA28" s="716"/>
      <c r="AB28" s="716"/>
      <c r="AC28" s="716"/>
      <c r="AD28" s="716"/>
      <c r="AE28" s="716"/>
      <c r="AG28" s="243" t="str">
        <f t="shared" si="3"/>
        <v/>
      </c>
      <c r="AH28" s="243" t="str">
        <f t="shared" si="4"/>
        <v>×</v>
      </c>
      <c r="AI28" s="231" t="str">
        <f t="shared" si="5"/>
        <v/>
      </c>
      <c r="AJ28" s="232" t="str">
        <f t="shared" si="1"/>
        <v/>
      </c>
      <c r="AP28" s="890" t="str">
        <f t="shared" si="6"/>
        <v/>
      </c>
    </row>
    <row r="29" spans="1:42" ht="36.75" customHeight="1">
      <c r="A29" s="233">
        <f t="shared" si="7"/>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t="str">
        <f t="shared" si="0"/>
        <v/>
      </c>
      <c r="N29" s="203"/>
      <c r="O29" s="204"/>
      <c r="P29" s="204"/>
      <c r="Q29" s="171"/>
      <c r="R29" s="470"/>
      <c r="S29" s="471"/>
      <c r="T29" s="46"/>
      <c r="U29" s="716" t="str">
        <f t="shared" si="2"/>
        <v/>
      </c>
      <c r="V29" s="716"/>
      <c r="W29" s="716"/>
      <c r="X29" s="716"/>
      <c r="Y29" s="716"/>
      <c r="Z29" s="716"/>
      <c r="AA29" s="716"/>
      <c r="AB29" s="716"/>
      <c r="AC29" s="716"/>
      <c r="AD29" s="716"/>
      <c r="AE29" s="716"/>
      <c r="AG29" s="243" t="str">
        <f t="shared" si="3"/>
        <v/>
      </c>
      <c r="AH29" s="243" t="str">
        <f t="shared" si="4"/>
        <v>×</v>
      </c>
      <c r="AI29" s="231" t="str">
        <f t="shared" si="5"/>
        <v/>
      </c>
      <c r="AJ29" s="232" t="str">
        <f t="shared" si="1"/>
        <v/>
      </c>
      <c r="AP29" s="890" t="str">
        <f t="shared" si="6"/>
        <v/>
      </c>
    </row>
    <row r="30" spans="1:42" ht="36.75" customHeight="1">
      <c r="A30" s="233">
        <f t="shared" si="7"/>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t="str">
        <f t="shared" si="0"/>
        <v/>
      </c>
      <c r="N30" s="203"/>
      <c r="O30" s="204"/>
      <c r="P30" s="204"/>
      <c r="Q30" s="171"/>
      <c r="R30" s="470"/>
      <c r="S30" s="471"/>
      <c r="T30" s="46"/>
      <c r="U30" s="716" t="str">
        <f t="shared" si="2"/>
        <v/>
      </c>
      <c r="V30" s="716"/>
      <c r="W30" s="716"/>
      <c r="X30" s="716"/>
      <c r="Y30" s="716"/>
      <c r="Z30" s="716"/>
      <c r="AA30" s="716"/>
      <c r="AB30" s="716"/>
      <c r="AC30" s="716"/>
      <c r="AD30" s="716"/>
      <c r="AE30" s="716"/>
      <c r="AG30" s="243" t="str">
        <f t="shared" si="3"/>
        <v/>
      </c>
      <c r="AH30" s="243" t="str">
        <f t="shared" si="4"/>
        <v>×</v>
      </c>
      <c r="AI30" s="231" t="str">
        <f t="shared" si="5"/>
        <v/>
      </c>
      <c r="AJ30" s="232" t="str">
        <f t="shared" si="1"/>
        <v/>
      </c>
      <c r="AP30" s="890" t="str">
        <f t="shared" si="6"/>
        <v/>
      </c>
    </row>
    <row r="31" spans="1:42" ht="36.75" customHeight="1">
      <c r="A31" s="233">
        <f t="shared" si="7"/>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t="str">
        <f t="shared" si="0"/>
        <v/>
      </c>
      <c r="N31" s="203"/>
      <c r="O31" s="204"/>
      <c r="P31" s="204"/>
      <c r="Q31" s="171"/>
      <c r="R31" s="470"/>
      <c r="S31" s="471"/>
      <c r="T31" s="46"/>
      <c r="U31" s="716" t="str">
        <f t="shared" si="2"/>
        <v/>
      </c>
      <c r="V31" s="716"/>
      <c r="W31" s="716"/>
      <c r="X31" s="716"/>
      <c r="Y31" s="716"/>
      <c r="Z31" s="716"/>
      <c r="AA31" s="716"/>
      <c r="AB31" s="716"/>
      <c r="AC31" s="716"/>
      <c r="AD31" s="716"/>
      <c r="AE31" s="716"/>
      <c r="AG31" s="243" t="str">
        <f t="shared" si="3"/>
        <v/>
      </c>
      <c r="AH31" s="243" t="str">
        <f t="shared" si="4"/>
        <v>×</v>
      </c>
      <c r="AI31" s="231" t="str">
        <f t="shared" si="5"/>
        <v/>
      </c>
      <c r="AJ31" s="232" t="str">
        <f t="shared" si="1"/>
        <v/>
      </c>
      <c r="AP31" s="890" t="str">
        <f t="shared" si="6"/>
        <v/>
      </c>
    </row>
    <row r="32" spans="1:42" ht="36.75" customHeight="1">
      <c r="A32" s="233">
        <f t="shared" si="7"/>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t="str">
        <f t="shared" si="0"/>
        <v/>
      </c>
      <c r="N32" s="203"/>
      <c r="O32" s="204"/>
      <c r="P32" s="204"/>
      <c r="Q32" s="171"/>
      <c r="R32" s="470"/>
      <c r="S32" s="471"/>
      <c r="T32" s="46"/>
      <c r="U32" s="716" t="str">
        <f t="shared" si="2"/>
        <v/>
      </c>
      <c r="V32" s="716"/>
      <c r="W32" s="716"/>
      <c r="X32" s="716"/>
      <c r="Y32" s="716"/>
      <c r="Z32" s="716"/>
      <c r="AA32" s="716"/>
      <c r="AB32" s="716"/>
      <c r="AC32" s="716"/>
      <c r="AD32" s="716"/>
      <c r="AE32" s="716"/>
      <c r="AG32" s="243" t="str">
        <f t="shared" si="3"/>
        <v/>
      </c>
      <c r="AH32" s="243" t="str">
        <f t="shared" si="4"/>
        <v>×</v>
      </c>
      <c r="AI32" s="231" t="str">
        <f t="shared" si="5"/>
        <v/>
      </c>
      <c r="AJ32" s="232" t="str">
        <f t="shared" si="1"/>
        <v/>
      </c>
      <c r="AP32" s="890" t="str">
        <f t="shared" si="6"/>
        <v/>
      </c>
    </row>
    <row r="33" spans="1:42" ht="36.75" customHeight="1">
      <c r="A33" s="233">
        <f t="shared" si="7"/>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t="str">
        <f t="shared" si="0"/>
        <v/>
      </c>
      <c r="N33" s="203"/>
      <c r="O33" s="204"/>
      <c r="P33" s="204"/>
      <c r="Q33" s="171"/>
      <c r="R33" s="470"/>
      <c r="S33" s="471"/>
      <c r="T33" s="46"/>
      <c r="U33" s="716" t="str">
        <f t="shared" si="2"/>
        <v/>
      </c>
      <c r="V33" s="716"/>
      <c r="W33" s="716"/>
      <c r="X33" s="716"/>
      <c r="Y33" s="716"/>
      <c r="Z33" s="716"/>
      <c r="AA33" s="716"/>
      <c r="AB33" s="716"/>
      <c r="AC33" s="716"/>
      <c r="AD33" s="716"/>
      <c r="AE33" s="716"/>
      <c r="AG33" s="243" t="str">
        <f t="shared" si="3"/>
        <v/>
      </c>
      <c r="AH33" s="243" t="str">
        <f t="shared" si="4"/>
        <v>×</v>
      </c>
      <c r="AI33" s="231" t="str">
        <f t="shared" si="5"/>
        <v/>
      </c>
      <c r="AJ33" s="232" t="str">
        <f t="shared" si="1"/>
        <v/>
      </c>
      <c r="AP33" s="890" t="str">
        <f t="shared" si="6"/>
        <v/>
      </c>
    </row>
    <row r="34" spans="1:42" ht="36.75" customHeight="1">
      <c r="A34" s="233">
        <f t="shared" si="7"/>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t="str">
        <f t="shared" si="0"/>
        <v/>
      </c>
      <c r="N34" s="203"/>
      <c r="O34" s="204"/>
      <c r="P34" s="204"/>
      <c r="Q34" s="171"/>
      <c r="R34" s="470"/>
      <c r="S34" s="471"/>
      <c r="T34" s="46"/>
      <c r="U34" s="716" t="str">
        <f t="shared" si="2"/>
        <v/>
      </c>
      <c r="V34" s="716"/>
      <c r="W34" s="716"/>
      <c r="X34" s="716"/>
      <c r="Y34" s="716"/>
      <c r="Z34" s="716"/>
      <c r="AA34" s="716"/>
      <c r="AB34" s="716"/>
      <c r="AC34" s="716"/>
      <c r="AD34" s="716"/>
      <c r="AE34" s="716"/>
      <c r="AG34" s="243" t="str">
        <f t="shared" si="3"/>
        <v/>
      </c>
      <c r="AH34" s="243" t="str">
        <f t="shared" si="4"/>
        <v>×</v>
      </c>
      <c r="AI34" s="231" t="str">
        <f t="shared" si="5"/>
        <v/>
      </c>
      <c r="AJ34" s="232" t="str">
        <f t="shared" si="1"/>
        <v/>
      </c>
      <c r="AP34" s="890" t="str">
        <f t="shared" si="6"/>
        <v/>
      </c>
    </row>
    <row r="35" spans="1:42" ht="36.75" customHeight="1">
      <c r="A35" s="233">
        <f t="shared" si="7"/>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t="str">
        <f t="shared" si="0"/>
        <v/>
      </c>
      <c r="N35" s="203"/>
      <c r="O35" s="204"/>
      <c r="P35" s="204"/>
      <c r="Q35" s="171"/>
      <c r="R35" s="470"/>
      <c r="S35" s="471"/>
      <c r="T35" s="46"/>
      <c r="U35" s="716" t="str">
        <f t="shared" si="2"/>
        <v/>
      </c>
      <c r="V35" s="716"/>
      <c r="W35" s="716"/>
      <c r="X35" s="716"/>
      <c r="Y35" s="716"/>
      <c r="Z35" s="716"/>
      <c r="AA35" s="716"/>
      <c r="AB35" s="716"/>
      <c r="AC35" s="716"/>
      <c r="AD35" s="716"/>
      <c r="AE35" s="716"/>
      <c r="AG35" s="243" t="str">
        <f t="shared" si="3"/>
        <v/>
      </c>
      <c r="AH35" s="243" t="str">
        <f t="shared" si="4"/>
        <v>×</v>
      </c>
      <c r="AI35" s="231" t="str">
        <f t="shared" si="5"/>
        <v/>
      </c>
      <c r="AJ35" s="232" t="str">
        <f t="shared" si="1"/>
        <v/>
      </c>
      <c r="AP35" s="890" t="str">
        <f t="shared" si="6"/>
        <v/>
      </c>
    </row>
    <row r="36" spans="1:42" ht="36.75" customHeight="1">
      <c r="A36" s="233">
        <f t="shared" si="7"/>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t="str">
        <f t="shared" si="0"/>
        <v/>
      </c>
      <c r="N36" s="203"/>
      <c r="O36" s="204"/>
      <c r="P36" s="204"/>
      <c r="Q36" s="171"/>
      <c r="R36" s="470"/>
      <c r="S36" s="471"/>
      <c r="T36" s="46"/>
      <c r="U36" s="716" t="str">
        <f t="shared" si="2"/>
        <v/>
      </c>
      <c r="V36" s="716"/>
      <c r="W36" s="716"/>
      <c r="X36" s="716"/>
      <c r="Y36" s="716"/>
      <c r="Z36" s="716"/>
      <c r="AA36" s="716"/>
      <c r="AB36" s="716"/>
      <c r="AC36" s="716"/>
      <c r="AD36" s="716"/>
      <c r="AE36" s="716"/>
      <c r="AG36" s="243" t="str">
        <f t="shared" si="3"/>
        <v/>
      </c>
      <c r="AH36" s="243" t="str">
        <f t="shared" si="4"/>
        <v>×</v>
      </c>
      <c r="AI36" s="231" t="str">
        <f t="shared" si="5"/>
        <v/>
      </c>
      <c r="AJ36" s="232" t="str">
        <f t="shared" si="1"/>
        <v/>
      </c>
      <c r="AP36" s="890" t="str">
        <f t="shared" si="6"/>
        <v/>
      </c>
    </row>
    <row r="37" spans="1:42" ht="36.75" customHeight="1">
      <c r="A37" s="233">
        <f t="shared" si="7"/>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t="str">
        <f t="shared" si="0"/>
        <v/>
      </c>
      <c r="N37" s="203"/>
      <c r="O37" s="204"/>
      <c r="P37" s="204"/>
      <c r="Q37" s="171"/>
      <c r="R37" s="470"/>
      <c r="S37" s="471"/>
      <c r="T37" s="46"/>
      <c r="U37" s="716" t="str">
        <f t="shared" si="2"/>
        <v/>
      </c>
      <c r="V37" s="716"/>
      <c r="W37" s="716"/>
      <c r="X37" s="716"/>
      <c r="Y37" s="716"/>
      <c r="Z37" s="716"/>
      <c r="AA37" s="716"/>
      <c r="AB37" s="716"/>
      <c r="AC37" s="716"/>
      <c r="AD37" s="716"/>
      <c r="AE37" s="716"/>
      <c r="AG37" s="243" t="str">
        <f t="shared" si="3"/>
        <v/>
      </c>
      <c r="AH37" s="243" t="str">
        <f t="shared" si="4"/>
        <v>×</v>
      </c>
      <c r="AI37" s="231" t="str">
        <f t="shared" si="5"/>
        <v/>
      </c>
      <c r="AJ37" s="232" t="str">
        <f t="shared" si="1"/>
        <v/>
      </c>
      <c r="AP37" s="890" t="str">
        <f t="shared" si="6"/>
        <v/>
      </c>
    </row>
    <row r="38" spans="1:42" ht="36.75" customHeight="1">
      <c r="A38" s="233">
        <f t="shared" si="7"/>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t="str">
        <f t="shared" si="0"/>
        <v/>
      </c>
      <c r="N38" s="203"/>
      <c r="O38" s="204"/>
      <c r="P38" s="204"/>
      <c r="Q38" s="171"/>
      <c r="R38" s="470"/>
      <c r="S38" s="471"/>
      <c r="T38" s="46"/>
      <c r="U38" s="716" t="str">
        <f t="shared" si="2"/>
        <v/>
      </c>
      <c r="V38" s="716"/>
      <c r="W38" s="716"/>
      <c r="X38" s="716"/>
      <c r="Y38" s="716"/>
      <c r="Z38" s="716"/>
      <c r="AA38" s="716"/>
      <c r="AB38" s="716"/>
      <c r="AC38" s="716"/>
      <c r="AD38" s="716"/>
      <c r="AE38" s="716"/>
      <c r="AG38" s="243" t="str">
        <f t="shared" si="3"/>
        <v/>
      </c>
      <c r="AH38" s="243" t="str">
        <f t="shared" si="4"/>
        <v>×</v>
      </c>
      <c r="AI38" s="231" t="str">
        <f t="shared" si="5"/>
        <v/>
      </c>
      <c r="AJ38" s="232" t="str">
        <f t="shared" si="1"/>
        <v/>
      </c>
      <c r="AP38" s="890" t="str">
        <f t="shared" si="6"/>
        <v/>
      </c>
    </row>
    <row r="39" spans="1:42" ht="36.75" customHeight="1">
      <c r="A39" s="233">
        <f t="shared" si="7"/>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t="str">
        <f t="shared" si="0"/>
        <v/>
      </c>
      <c r="N39" s="203"/>
      <c r="O39" s="204"/>
      <c r="P39" s="204"/>
      <c r="Q39" s="171"/>
      <c r="R39" s="470"/>
      <c r="S39" s="471"/>
      <c r="T39" s="46"/>
      <c r="U39" s="716" t="str">
        <f t="shared" si="2"/>
        <v/>
      </c>
      <c r="V39" s="716"/>
      <c r="W39" s="716"/>
      <c r="X39" s="716"/>
      <c r="Y39" s="716"/>
      <c r="Z39" s="716"/>
      <c r="AA39" s="716"/>
      <c r="AB39" s="716"/>
      <c r="AC39" s="716"/>
      <c r="AD39" s="716"/>
      <c r="AE39" s="716"/>
      <c r="AG39" s="243" t="str">
        <f t="shared" si="3"/>
        <v/>
      </c>
      <c r="AH39" s="243" t="str">
        <f t="shared" si="4"/>
        <v>×</v>
      </c>
      <c r="AI39" s="231" t="str">
        <f t="shared" si="5"/>
        <v/>
      </c>
      <c r="AJ39" s="232" t="str">
        <f t="shared" si="1"/>
        <v/>
      </c>
      <c r="AP39" s="890" t="str">
        <f t="shared" si="6"/>
        <v/>
      </c>
    </row>
    <row r="40" spans="1:42" ht="36.75" customHeight="1">
      <c r="A40" s="233">
        <f t="shared" si="7"/>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t="str">
        <f t="shared" si="0"/>
        <v/>
      </c>
      <c r="N40" s="203"/>
      <c r="O40" s="204"/>
      <c r="P40" s="204"/>
      <c r="Q40" s="171"/>
      <c r="R40" s="470"/>
      <c r="S40" s="471"/>
      <c r="T40" s="46"/>
      <c r="U40" s="716" t="str">
        <f t="shared" si="2"/>
        <v/>
      </c>
      <c r="V40" s="716"/>
      <c r="W40" s="716"/>
      <c r="X40" s="716"/>
      <c r="Y40" s="716"/>
      <c r="Z40" s="716"/>
      <c r="AA40" s="716"/>
      <c r="AB40" s="716"/>
      <c r="AC40" s="716"/>
      <c r="AD40" s="716"/>
      <c r="AE40" s="716"/>
      <c r="AG40" s="243" t="str">
        <f t="shared" si="3"/>
        <v/>
      </c>
      <c r="AH40" s="243" t="str">
        <f t="shared" si="4"/>
        <v>×</v>
      </c>
      <c r="AI40" s="231" t="str">
        <f t="shared" si="5"/>
        <v/>
      </c>
      <c r="AJ40" s="232" t="str">
        <f t="shared" si="1"/>
        <v/>
      </c>
      <c r="AP40" s="890" t="str">
        <f t="shared" si="6"/>
        <v/>
      </c>
    </row>
    <row r="41" spans="1:42" ht="36.75" customHeight="1">
      <c r="A41" s="233">
        <f t="shared" si="7"/>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t="str">
        <f t="shared" si="0"/>
        <v/>
      </c>
      <c r="N41" s="203"/>
      <c r="O41" s="204"/>
      <c r="P41" s="204"/>
      <c r="Q41" s="171"/>
      <c r="R41" s="470"/>
      <c r="S41" s="471"/>
      <c r="T41" s="46"/>
      <c r="U41" s="716" t="str">
        <f t="shared" si="2"/>
        <v/>
      </c>
      <c r="V41" s="716"/>
      <c r="W41" s="716"/>
      <c r="X41" s="716"/>
      <c r="Y41" s="716"/>
      <c r="Z41" s="716"/>
      <c r="AA41" s="716"/>
      <c r="AB41" s="716"/>
      <c r="AC41" s="716"/>
      <c r="AD41" s="716"/>
      <c r="AE41" s="716"/>
      <c r="AG41" s="243" t="str">
        <f t="shared" si="3"/>
        <v/>
      </c>
      <c r="AH41" s="243" t="str">
        <f t="shared" si="4"/>
        <v>×</v>
      </c>
      <c r="AI41" s="231" t="str">
        <f t="shared" si="5"/>
        <v/>
      </c>
      <c r="AJ41" s="232" t="str">
        <f t="shared" si="1"/>
        <v/>
      </c>
      <c r="AP41" s="890" t="str">
        <f t="shared" si="6"/>
        <v/>
      </c>
    </row>
    <row r="42" spans="1:42" ht="36.75" customHeight="1">
      <c r="A42" s="233">
        <f t="shared" si="7"/>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t="str">
        <f t="shared" si="0"/>
        <v/>
      </c>
      <c r="N42" s="203"/>
      <c r="O42" s="204"/>
      <c r="P42" s="204"/>
      <c r="Q42" s="171"/>
      <c r="R42" s="470"/>
      <c r="S42" s="471"/>
      <c r="T42" s="46"/>
      <c r="U42" s="716" t="str">
        <f t="shared" si="2"/>
        <v/>
      </c>
      <c r="V42" s="716"/>
      <c r="W42" s="716"/>
      <c r="X42" s="716"/>
      <c r="Y42" s="716"/>
      <c r="Z42" s="716"/>
      <c r="AA42" s="716"/>
      <c r="AB42" s="716"/>
      <c r="AC42" s="716"/>
      <c r="AD42" s="716"/>
      <c r="AE42" s="716"/>
      <c r="AG42" s="243" t="str">
        <f t="shared" si="3"/>
        <v/>
      </c>
      <c r="AH42" s="243" t="str">
        <f t="shared" si="4"/>
        <v>×</v>
      </c>
      <c r="AI42" s="231" t="str">
        <f t="shared" si="5"/>
        <v/>
      </c>
      <c r="AJ42" s="232" t="str">
        <f t="shared" si="1"/>
        <v/>
      </c>
      <c r="AP42" s="890" t="str">
        <f t="shared" si="6"/>
        <v/>
      </c>
    </row>
    <row r="43" spans="1:42" ht="36.75" customHeight="1">
      <c r="A43" s="233">
        <f t="shared" si="7"/>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t="str">
        <f t="shared" ref="M43:M74" si="8">IFERROR(IF(I43="○",ROUNDDOWN(ROUNDDOWN(J43,0)*L43,0),""), "金額未入力")</f>
        <v/>
      </c>
      <c r="N43" s="203"/>
      <c r="O43" s="204"/>
      <c r="P43" s="204"/>
      <c r="Q43" s="171"/>
      <c r="R43" s="470"/>
      <c r="S43" s="471"/>
      <c r="T43" s="46"/>
      <c r="U43" s="716" t="str">
        <f t="shared" si="2"/>
        <v/>
      </c>
      <c r="V43" s="716"/>
      <c r="W43" s="716"/>
      <c r="X43" s="716"/>
      <c r="Y43" s="716"/>
      <c r="Z43" s="716"/>
      <c r="AA43" s="716"/>
      <c r="AB43" s="716"/>
      <c r="AC43" s="716"/>
      <c r="AD43" s="716"/>
      <c r="AE43" s="716"/>
      <c r="AG43" s="243" t="str">
        <f t="shared" si="3"/>
        <v/>
      </c>
      <c r="AH43" s="243" t="str">
        <f t="shared" si="4"/>
        <v>×</v>
      </c>
      <c r="AI43" s="231" t="str">
        <f t="shared" si="5"/>
        <v/>
      </c>
      <c r="AJ43" s="232" t="str">
        <f t="shared" ref="AJ43:AJ74" si="9">IF(R43="○", F43, "")</f>
        <v/>
      </c>
      <c r="AP43" s="890" t="str">
        <f t="shared" si="6"/>
        <v/>
      </c>
    </row>
    <row r="44" spans="1:42" ht="36.75" customHeight="1">
      <c r="A44" s="233">
        <f t="shared" si="7"/>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t="str">
        <f t="shared" si="8"/>
        <v/>
      </c>
      <c r="N44" s="203"/>
      <c r="O44" s="204"/>
      <c r="P44" s="204"/>
      <c r="Q44" s="171"/>
      <c r="R44" s="470"/>
      <c r="S44" s="471"/>
      <c r="T44" s="46"/>
      <c r="U44" s="716" t="str">
        <f t="shared" si="2"/>
        <v/>
      </c>
      <c r="V44" s="716"/>
      <c r="W44" s="716"/>
      <c r="X44" s="716"/>
      <c r="Y44" s="716"/>
      <c r="Z44" s="716"/>
      <c r="AA44" s="716"/>
      <c r="AB44" s="716"/>
      <c r="AC44" s="716"/>
      <c r="AD44" s="716"/>
      <c r="AE44" s="716"/>
      <c r="AG44" s="243" t="str">
        <f t="shared" si="3"/>
        <v/>
      </c>
      <c r="AH44" s="243" t="str">
        <f t="shared" si="4"/>
        <v>×</v>
      </c>
      <c r="AI44" s="231" t="str">
        <f t="shared" si="5"/>
        <v/>
      </c>
      <c r="AJ44" s="232" t="str">
        <f t="shared" si="9"/>
        <v/>
      </c>
      <c r="AP44" s="890" t="str">
        <f t="shared" si="6"/>
        <v/>
      </c>
    </row>
    <row r="45" spans="1:42" ht="36.75" customHeight="1">
      <c r="A45" s="233">
        <f t="shared" si="7"/>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t="str">
        <f t="shared" si="8"/>
        <v/>
      </c>
      <c r="N45" s="203"/>
      <c r="O45" s="204"/>
      <c r="P45" s="204"/>
      <c r="Q45" s="171"/>
      <c r="R45" s="470"/>
      <c r="S45" s="471"/>
      <c r="T45" s="46"/>
      <c r="U45" s="716" t="str">
        <f t="shared" si="2"/>
        <v/>
      </c>
      <c r="V45" s="716"/>
      <c r="W45" s="716"/>
      <c r="X45" s="716"/>
      <c r="Y45" s="716"/>
      <c r="Z45" s="716"/>
      <c r="AA45" s="716"/>
      <c r="AB45" s="716"/>
      <c r="AC45" s="716"/>
      <c r="AD45" s="716"/>
      <c r="AE45" s="716"/>
      <c r="AG45" s="243" t="str">
        <f t="shared" si="3"/>
        <v/>
      </c>
      <c r="AH45" s="243" t="str">
        <f t="shared" si="4"/>
        <v>×</v>
      </c>
      <c r="AI45" s="231" t="str">
        <f t="shared" si="5"/>
        <v/>
      </c>
      <c r="AJ45" s="232" t="str">
        <f t="shared" si="9"/>
        <v/>
      </c>
      <c r="AP45" s="890" t="str">
        <f t="shared" si="6"/>
        <v/>
      </c>
    </row>
    <row r="46" spans="1:42" ht="36.75" customHeight="1">
      <c r="A46" s="233">
        <f t="shared" si="7"/>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t="str">
        <f t="shared" si="8"/>
        <v/>
      </c>
      <c r="N46" s="203"/>
      <c r="O46" s="204"/>
      <c r="P46" s="204"/>
      <c r="Q46" s="171"/>
      <c r="R46" s="470"/>
      <c r="S46" s="471"/>
      <c r="T46" s="46"/>
      <c r="U46" s="716" t="str">
        <f t="shared" si="2"/>
        <v/>
      </c>
      <c r="V46" s="716"/>
      <c r="W46" s="716"/>
      <c r="X46" s="716"/>
      <c r="Y46" s="716"/>
      <c r="Z46" s="716"/>
      <c r="AA46" s="716"/>
      <c r="AB46" s="716"/>
      <c r="AC46" s="716"/>
      <c r="AD46" s="716"/>
      <c r="AE46" s="716"/>
      <c r="AG46" s="243" t="str">
        <f t="shared" si="3"/>
        <v/>
      </c>
      <c r="AH46" s="243" t="str">
        <f t="shared" si="4"/>
        <v>×</v>
      </c>
      <c r="AI46" s="231" t="str">
        <f t="shared" si="5"/>
        <v/>
      </c>
      <c r="AJ46" s="232" t="str">
        <f t="shared" si="9"/>
        <v/>
      </c>
      <c r="AP46" s="890" t="str">
        <f t="shared" si="6"/>
        <v/>
      </c>
    </row>
    <row r="47" spans="1:42" ht="36.75" customHeight="1">
      <c r="A47" s="233">
        <f t="shared" si="7"/>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t="str">
        <f t="shared" si="8"/>
        <v/>
      </c>
      <c r="N47" s="203"/>
      <c r="O47" s="204"/>
      <c r="P47" s="204"/>
      <c r="Q47" s="171"/>
      <c r="R47" s="470"/>
      <c r="S47" s="471"/>
      <c r="T47" s="46"/>
      <c r="U47" s="716" t="str">
        <f t="shared" si="2"/>
        <v/>
      </c>
      <c r="V47" s="716"/>
      <c r="W47" s="716"/>
      <c r="X47" s="716"/>
      <c r="Y47" s="716"/>
      <c r="Z47" s="716"/>
      <c r="AA47" s="716"/>
      <c r="AB47" s="716"/>
      <c r="AC47" s="716"/>
      <c r="AD47" s="716"/>
      <c r="AE47" s="716"/>
      <c r="AG47" s="243" t="str">
        <f t="shared" si="3"/>
        <v/>
      </c>
      <c r="AH47" s="243" t="str">
        <f t="shared" si="4"/>
        <v>×</v>
      </c>
      <c r="AI47" s="231" t="str">
        <f t="shared" si="5"/>
        <v/>
      </c>
      <c r="AJ47" s="232" t="str">
        <f t="shared" si="9"/>
        <v/>
      </c>
      <c r="AP47" s="890" t="str">
        <f t="shared" si="6"/>
        <v/>
      </c>
    </row>
    <row r="48" spans="1:42" ht="36.75" customHeight="1">
      <c r="A48" s="233">
        <f t="shared" si="7"/>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t="str">
        <f t="shared" si="8"/>
        <v/>
      </c>
      <c r="N48" s="203"/>
      <c r="O48" s="204"/>
      <c r="P48" s="204"/>
      <c r="Q48" s="171"/>
      <c r="R48" s="470"/>
      <c r="S48" s="471"/>
      <c r="T48" s="46"/>
      <c r="U48" s="716" t="str">
        <f t="shared" si="2"/>
        <v/>
      </c>
      <c r="V48" s="716"/>
      <c r="W48" s="716"/>
      <c r="X48" s="716"/>
      <c r="Y48" s="716"/>
      <c r="Z48" s="716"/>
      <c r="AA48" s="716"/>
      <c r="AB48" s="716"/>
      <c r="AC48" s="716"/>
      <c r="AD48" s="716"/>
      <c r="AE48" s="716"/>
      <c r="AG48" s="243" t="str">
        <f t="shared" si="3"/>
        <v/>
      </c>
      <c r="AH48" s="243" t="str">
        <f t="shared" si="4"/>
        <v>×</v>
      </c>
      <c r="AI48" s="231" t="str">
        <f t="shared" si="5"/>
        <v/>
      </c>
      <c r="AJ48" s="232" t="str">
        <f t="shared" si="9"/>
        <v/>
      </c>
      <c r="AP48" s="890" t="str">
        <f t="shared" si="6"/>
        <v/>
      </c>
    </row>
    <row r="49" spans="1:42" ht="36.75" customHeight="1">
      <c r="A49" s="233">
        <f t="shared" si="7"/>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t="str">
        <f t="shared" si="8"/>
        <v/>
      </c>
      <c r="N49" s="203"/>
      <c r="O49" s="204"/>
      <c r="P49" s="204"/>
      <c r="Q49" s="171"/>
      <c r="R49" s="470"/>
      <c r="S49" s="471"/>
      <c r="T49" s="46"/>
      <c r="U49" s="716" t="str">
        <f t="shared" si="2"/>
        <v/>
      </c>
      <c r="V49" s="716"/>
      <c r="W49" s="716"/>
      <c r="X49" s="716"/>
      <c r="Y49" s="716"/>
      <c r="Z49" s="716"/>
      <c r="AA49" s="716"/>
      <c r="AB49" s="716"/>
      <c r="AC49" s="716"/>
      <c r="AD49" s="716"/>
      <c r="AE49" s="716"/>
      <c r="AG49" s="243" t="str">
        <f t="shared" si="3"/>
        <v/>
      </c>
      <c r="AH49" s="243" t="str">
        <f t="shared" si="4"/>
        <v>×</v>
      </c>
      <c r="AI49" s="231" t="str">
        <f t="shared" si="5"/>
        <v/>
      </c>
      <c r="AJ49" s="232" t="str">
        <f t="shared" si="9"/>
        <v/>
      </c>
      <c r="AP49" s="890" t="str">
        <f t="shared" si="6"/>
        <v/>
      </c>
    </row>
    <row r="50" spans="1:42" ht="36.75" customHeight="1">
      <c r="A50" s="233">
        <f t="shared" si="7"/>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t="str">
        <f t="shared" si="8"/>
        <v/>
      </c>
      <c r="N50" s="203"/>
      <c r="O50" s="204"/>
      <c r="P50" s="204"/>
      <c r="Q50" s="171"/>
      <c r="R50" s="470"/>
      <c r="S50" s="471"/>
      <c r="T50" s="46"/>
      <c r="U50" s="716" t="str">
        <f t="shared" si="2"/>
        <v/>
      </c>
      <c r="V50" s="716"/>
      <c r="W50" s="716"/>
      <c r="X50" s="716"/>
      <c r="Y50" s="716"/>
      <c r="Z50" s="716"/>
      <c r="AA50" s="716"/>
      <c r="AB50" s="716"/>
      <c r="AC50" s="716"/>
      <c r="AD50" s="716"/>
      <c r="AE50" s="716"/>
      <c r="AG50" s="243" t="str">
        <f t="shared" si="3"/>
        <v/>
      </c>
      <c r="AH50" s="243" t="str">
        <f t="shared" si="4"/>
        <v>×</v>
      </c>
      <c r="AI50" s="231" t="str">
        <f t="shared" si="5"/>
        <v/>
      </c>
      <c r="AJ50" s="232" t="str">
        <f t="shared" si="9"/>
        <v/>
      </c>
      <c r="AP50" s="890" t="str">
        <f t="shared" si="6"/>
        <v/>
      </c>
    </row>
    <row r="51" spans="1:42" ht="36.75" customHeight="1">
      <c r="A51" s="233">
        <f t="shared" si="7"/>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t="str">
        <f t="shared" si="8"/>
        <v/>
      </c>
      <c r="N51" s="203"/>
      <c r="O51" s="204"/>
      <c r="P51" s="204"/>
      <c r="Q51" s="171"/>
      <c r="R51" s="470"/>
      <c r="S51" s="471"/>
      <c r="T51" s="46"/>
      <c r="U51" s="716" t="str">
        <f t="shared" si="2"/>
        <v/>
      </c>
      <c r="V51" s="716"/>
      <c r="W51" s="716"/>
      <c r="X51" s="716"/>
      <c r="Y51" s="716"/>
      <c r="Z51" s="716"/>
      <c r="AA51" s="716"/>
      <c r="AB51" s="716"/>
      <c r="AC51" s="716"/>
      <c r="AD51" s="716"/>
      <c r="AE51" s="716"/>
      <c r="AG51" s="243" t="str">
        <f t="shared" si="3"/>
        <v/>
      </c>
      <c r="AH51" s="243" t="str">
        <f t="shared" si="4"/>
        <v>×</v>
      </c>
      <c r="AI51" s="231" t="str">
        <f t="shared" si="5"/>
        <v/>
      </c>
      <c r="AJ51" s="232" t="str">
        <f t="shared" si="9"/>
        <v/>
      </c>
      <c r="AP51" s="890" t="str">
        <f t="shared" si="6"/>
        <v/>
      </c>
    </row>
    <row r="52" spans="1:42" ht="36.75" customHeight="1">
      <c r="A52" s="233">
        <f t="shared" si="7"/>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t="str">
        <f t="shared" si="8"/>
        <v/>
      </c>
      <c r="N52" s="203"/>
      <c r="O52" s="204"/>
      <c r="P52" s="204"/>
      <c r="Q52" s="171"/>
      <c r="R52" s="470"/>
      <c r="S52" s="471"/>
      <c r="T52" s="46"/>
      <c r="U52" s="716" t="str">
        <f t="shared" si="2"/>
        <v/>
      </c>
      <c r="V52" s="716"/>
      <c r="W52" s="716"/>
      <c r="X52" s="716"/>
      <c r="Y52" s="716"/>
      <c r="Z52" s="716"/>
      <c r="AA52" s="716"/>
      <c r="AB52" s="716"/>
      <c r="AC52" s="716"/>
      <c r="AD52" s="716"/>
      <c r="AE52" s="716"/>
      <c r="AG52" s="243" t="str">
        <f t="shared" si="3"/>
        <v/>
      </c>
      <c r="AH52" s="243" t="str">
        <f t="shared" si="4"/>
        <v>×</v>
      </c>
      <c r="AI52" s="231" t="str">
        <f t="shared" si="5"/>
        <v/>
      </c>
      <c r="AJ52" s="232" t="str">
        <f t="shared" si="9"/>
        <v/>
      </c>
      <c r="AP52" s="890" t="str">
        <f t="shared" si="6"/>
        <v/>
      </c>
    </row>
    <row r="53" spans="1:42" ht="36.75" customHeight="1">
      <c r="A53" s="233">
        <f t="shared" si="7"/>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t="str">
        <f t="shared" si="8"/>
        <v/>
      </c>
      <c r="N53" s="203"/>
      <c r="O53" s="204"/>
      <c r="P53" s="204"/>
      <c r="Q53" s="171"/>
      <c r="R53" s="470"/>
      <c r="S53" s="471"/>
      <c r="T53" s="46"/>
      <c r="U53" s="716" t="str">
        <f t="shared" si="2"/>
        <v/>
      </c>
      <c r="V53" s="716"/>
      <c r="W53" s="716"/>
      <c r="X53" s="716"/>
      <c r="Y53" s="716"/>
      <c r="Z53" s="716"/>
      <c r="AA53" s="716"/>
      <c r="AB53" s="716"/>
      <c r="AC53" s="716"/>
      <c r="AD53" s="716"/>
      <c r="AE53" s="716"/>
      <c r="AG53" s="243" t="str">
        <f t="shared" si="3"/>
        <v/>
      </c>
      <c r="AH53" s="243" t="str">
        <f t="shared" si="4"/>
        <v>×</v>
      </c>
      <c r="AI53" s="231" t="str">
        <f t="shared" si="5"/>
        <v/>
      </c>
      <c r="AJ53" s="232" t="str">
        <f t="shared" si="9"/>
        <v/>
      </c>
      <c r="AP53" s="890" t="str">
        <f t="shared" si="6"/>
        <v/>
      </c>
    </row>
    <row r="54" spans="1:42" ht="36.75" customHeight="1">
      <c r="A54" s="233">
        <f t="shared" si="7"/>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t="str">
        <f t="shared" si="8"/>
        <v/>
      </c>
      <c r="N54" s="203"/>
      <c r="O54" s="204"/>
      <c r="P54" s="204"/>
      <c r="Q54" s="171"/>
      <c r="R54" s="470"/>
      <c r="S54" s="471"/>
      <c r="T54" s="46"/>
      <c r="U54" s="716" t="str">
        <f t="shared" si="2"/>
        <v/>
      </c>
      <c r="V54" s="716"/>
      <c r="W54" s="716"/>
      <c r="X54" s="716"/>
      <c r="Y54" s="716"/>
      <c r="Z54" s="716"/>
      <c r="AA54" s="716"/>
      <c r="AB54" s="716"/>
      <c r="AC54" s="716"/>
      <c r="AD54" s="716"/>
      <c r="AE54" s="716"/>
      <c r="AG54" s="243" t="str">
        <f t="shared" si="3"/>
        <v/>
      </c>
      <c r="AH54" s="243" t="str">
        <f t="shared" si="4"/>
        <v>×</v>
      </c>
      <c r="AI54" s="231" t="str">
        <f t="shared" si="5"/>
        <v/>
      </c>
      <c r="AJ54" s="232" t="str">
        <f t="shared" si="9"/>
        <v/>
      </c>
      <c r="AP54" s="890" t="str">
        <f t="shared" si="6"/>
        <v/>
      </c>
    </row>
    <row r="55" spans="1:42" ht="36.75" customHeight="1">
      <c r="A55" s="233">
        <f t="shared" si="7"/>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t="str">
        <f t="shared" si="8"/>
        <v/>
      </c>
      <c r="N55" s="203"/>
      <c r="O55" s="204"/>
      <c r="P55" s="204"/>
      <c r="Q55" s="171"/>
      <c r="R55" s="470"/>
      <c r="S55" s="471"/>
      <c r="T55" s="46"/>
      <c r="U55" s="716" t="str">
        <f t="shared" si="2"/>
        <v/>
      </c>
      <c r="V55" s="716"/>
      <c r="W55" s="716"/>
      <c r="X55" s="716"/>
      <c r="Y55" s="716"/>
      <c r="Z55" s="716"/>
      <c r="AA55" s="716"/>
      <c r="AB55" s="716"/>
      <c r="AC55" s="716"/>
      <c r="AD55" s="716"/>
      <c r="AE55" s="716"/>
      <c r="AG55" s="243" t="str">
        <f t="shared" si="3"/>
        <v/>
      </c>
      <c r="AH55" s="243" t="str">
        <f t="shared" si="4"/>
        <v>×</v>
      </c>
      <c r="AI55" s="231" t="str">
        <f t="shared" si="5"/>
        <v/>
      </c>
      <c r="AJ55" s="232" t="str">
        <f t="shared" si="9"/>
        <v/>
      </c>
      <c r="AP55" s="890" t="str">
        <f t="shared" si="6"/>
        <v/>
      </c>
    </row>
    <row r="56" spans="1:42" ht="36.75" customHeight="1">
      <c r="A56" s="233">
        <f t="shared" si="7"/>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t="str">
        <f t="shared" si="8"/>
        <v/>
      </c>
      <c r="N56" s="203"/>
      <c r="O56" s="204"/>
      <c r="P56" s="204"/>
      <c r="Q56" s="171"/>
      <c r="R56" s="470"/>
      <c r="S56" s="471"/>
      <c r="T56" s="46"/>
      <c r="U56" s="716" t="str">
        <f t="shared" si="2"/>
        <v/>
      </c>
      <c r="V56" s="716"/>
      <c r="W56" s="716"/>
      <c r="X56" s="716"/>
      <c r="Y56" s="716"/>
      <c r="Z56" s="716"/>
      <c r="AA56" s="716"/>
      <c r="AB56" s="716"/>
      <c r="AC56" s="716"/>
      <c r="AD56" s="716"/>
      <c r="AE56" s="716"/>
      <c r="AG56" s="243" t="str">
        <f t="shared" si="3"/>
        <v/>
      </c>
      <c r="AH56" s="243" t="str">
        <f t="shared" si="4"/>
        <v>×</v>
      </c>
      <c r="AI56" s="231" t="str">
        <f t="shared" si="5"/>
        <v/>
      </c>
      <c r="AJ56" s="232" t="str">
        <f t="shared" si="9"/>
        <v/>
      </c>
      <c r="AP56" s="890" t="str">
        <f t="shared" si="6"/>
        <v/>
      </c>
    </row>
    <row r="57" spans="1:42" ht="36.75" customHeight="1">
      <c r="A57" s="233">
        <f t="shared" si="7"/>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t="str">
        <f t="shared" si="8"/>
        <v/>
      </c>
      <c r="N57" s="203"/>
      <c r="O57" s="204"/>
      <c r="P57" s="204"/>
      <c r="Q57" s="171"/>
      <c r="R57" s="470"/>
      <c r="S57" s="471"/>
      <c r="T57" s="46"/>
      <c r="U57" s="716" t="str">
        <f t="shared" si="2"/>
        <v/>
      </c>
      <c r="V57" s="716"/>
      <c r="W57" s="716"/>
      <c r="X57" s="716"/>
      <c r="Y57" s="716"/>
      <c r="Z57" s="716"/>
      <c r="AA57" s="716"/>
      <c r="AB57" s="716"/>
      <c r="AC57" s="716"/>
      <c r="AD57" s="716"/>
      <c r="AE57" s="716"/>
      <c r="AG57" s="243" t="str">
        <f t="shared" si="3"/>
        <v/>
      </c>
      <c r="AH57" s="243" t="str">
        <f t="shared" si="4"/>
        <v>×</v>
      </c>
      <c r="AI57" s="231" t="str">
        <f t="shared" si="5"/>
        <v/>
      </c>
      <c r="AJ57" s="232" t="str">
        <f t="shared" si="9"/>
        <v/>
      </c>
      <c r="AP57" s="890" t="str">
        <f t="shared" si="6"/>
        <v/>
      </c>
    </row>
    <row r="58" spans="1:42" ht="36.75" customHeight="1">
      <c r="A58" s="233">
        <f t="shared" si="7"/>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t="str">
        <f t="shared" si="8"/>
        <v/>
      </c>
      <c r="N58" s="205"/>
      <c r="O58" s="204"/>
      <c r="P58" s="204"/>
      <c r="Q58" s="171"/>
      <c r="R58" s="470"/>
      <c r="S58" s="471"/>
      <c r="T58" s="46"/>
      <c r="U58" s="716" t="str">
        <f t="shared" si="2"/>
        <v/>
      </c>
      <c r="V58" s="716"/>
      <c r="W58" s="716"/>
      <c r="X58" s="716"/>
      <c r="Y58" s="716"/>
      <c r="Z58" s="716"/>
      <c r="AA58" s="716"/>
      <c r="AB58" s="716"/>
      <c r="AC58" s="716"/>
      <c r="AD58" s="716"/>
      <c r="AE58" s="716"/>
      <c r="AG58" s="243" t="str">
        <f t="shared" si="3"/>
        <v/>
      </c>
      <c r="AH58" s="243" t="str">
        <f t="shared" si="4"/>
        <v>×</v>
      </c>
      <c r="AI58" s="231" t="str">
        <f t="shared" si="5"/>
        <v/>
      </c>
      <c r="AJ58" s="232" t="str">
        <f t="shared" si="9"/>
        <v/>
      </c>
      <c r="AP58" s="890" t="str">
        <f t="shared" si="6"/>
        <v/>
      </c>
    </row>
    <row r="59" spans="1:42" ht="36.75" customHeight="1">
      <c r="A59" s="233">
        <f t="shared" si="7"/>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t="str">
        <f t="shared" si="8"/>
        <v/>
      </c>
      <c r="N59" s="205"/>
      <c r="O59" s="204"/>
      <c r="P59" s="204"/>
      <c r="Q59" s="171"/>
      <c r="R59" s="470"/>
      <c r="S59" s="471"/>
      <c r="T59" s="46"/>
      <c r="U59" s="716" t="str">
        <f t="shared" si="2"/>
        <v/>
      </c>
      <c r="V59" s="716"/>
      <c r="W59" s="716"/>
      <c r="X59" s="716"/>
      <c r="Y59" s="716"/>
      <c r="Z59" s="716"/>
      <c r="AA59" s="716"/>
      <c r="AB59" s="716"/>
      <c r="AC59" s="716"/>
      <c r="AD59" s="716"/>
      <c r="AE59" s="716"/>
      <c r="AG59" s="243" t="str">
        <f t="shared" si="3"/>
        <v/>
      </c>
      <c r="AH59" s="243" t="str">
        <f t="shared" si="4"/>
        <v>×</v>
      </c>
      <c r="AI59" s="231" t="str">
        <f t="shared" si="5"/>
        <v/>
      </c>
      <c r="AJ59" s="232" t="str">
        <f t="shared" si="9"/>
        <v/>
      </c>
      <c r="AP59" s="890" t="str">
        <f t="shared" si="6"/>
        <v/>
      </c>
    </row>
    <row r="60" spans="1:42" ht="36.75" customHeight="1">
      <c r="A60" s="233">
        <f t="shared" si="7"/>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t="str">
        <f t="shared" si="8"/>
        <v/>
      </c>
      <c r="N60" s="205"/>
      <c r="O60" s="204"/>
      <c r="P60" s="204"/>
      <c r="Q60" s="171"/>
      <c r="R60" s="470"/>
      <c r="S60" s="471"/>
      <c r="T60" s="46"/>
      <c r="U60" s="716" t="str">
        <f t="shared" si="2"/>
        <v/>
      </c>
      <c r="V60" s="716"/>
      <c r="W60" s="716"/>
      <c r="X60" s="716"/>
      <c r="Y60" s="716"/>
      <c r="Z60" s="716"/>
      <c r="AA60" s="716"/>
      <c r="AB60" s="716"/>
      <c r="AC60" s="716"/>
      <c r="AD60" s="716"/>
      <c r="AE60" s="716"/>
      <c r="AG60" s="243" t="str">
        <f t="shared" si="3"/>
        <v/>
      </c>
      <c r="AH60" s="243" t="str">
        <f t="shared" si="4"/>
        <v>×</v>
      </c>
      <c r="AI60" s="231" t="str">
        <f t="shared" si="5"/>
        <v/>
      </c>
      <c r="AJ60" s="232" t="str">
        <f t="shared" si="9"/>
        <v/>
      </c>
      <c r="AP60" s="890" t="str">
        <f t="shared" si="6"/>
        <v/>
      </c>
    </row>
    <row r="61" spans="1:42" ht="36.75" customHeight="1">
      <c r="A61" s="233">
        <f t="shared" si="7"/>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t="str">
        <f t="shared" si="8"/>
        <v/>
      </c>
      <c r="N61" s="205"/>
      <c r="O61" s="204"/>
      <c r="P61" s="204"/>
      <c r="Q61" s="171"/>
      <c r="R61" s="470"/>
      <c r="S61" s="471"/>
      <c r="T61" s="46"/>
      <c r="U61" s="716" t="str">
        <f t="shared" si="2"/>
        <v/>
      </c>
      <c r="V61" s="716"/>
      <c r="W61" s="716"/>
      <c r="X61" s="716"/>
      <c r="Y61" s="716"/>
      <c r="Z61" s="716"/>
      <c r="AA61" s="716"/>
      <c r="AB61" s="716"/>
      <c r="AC61" s="716"/>
      <c r="AD61" s="716"/>
      <c r="AE61" s="716"/>
      <c r="AG61" s="243" t="str">
        <f t="shared" si="3"/>
        <v/>
      </c>
      <c r="AH61" s="243" t="str">
        <f t="shared" si="4"/>
        <v>×</v>
      </c>
      <c r="AI61" s="231" t="str">
        <f t="shared" si="5"/>
        <v/>
      </c>
      <c r="AJ61" s="232" t="str">
        <f t="shared" si="9"/>
        <v/>
      </c>
      <c r="AP61" s="890" t="str">
        <f t="shared" si="6"/>
        <v/>
      </c>
    </row>
    <row r="62" spans="1:42" ht="36.75" customHeight="1">
      <c r="A62" s="233">
        <f t="shared" si="7"/>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t="str">
        <f t="shared" si="8"/>
        <v/>
      </c>
      <c r="N62" s="205"/>
      <c r="O62" s="204"/>
      <c r="P62" s="204"/>
      <c r="Q62" s="171"/>
      <c r="R62" s="470"/>
      <c r="S62" s="471"/>
      <c r="T62" s="46"/>
      <c r="U62" s="716" t="str">
        <f t="shared" si="2"/>
        <v/>
      </c>
      <c r="V62" s="716"/>
      <c r="W62" s="716"/>
      <c r="X62" s="716"/>
      <c r="Y62" s="716"/>
      <c r="Z62" s="716"/>
      <c r="AA62" s="716"/>
      <c r="AB62" s="716"/>
      <c r="AC62" s="716"/>
      <c r="AD62" s="716"/>
      <c r="AE62" s="716"/>
      <c r="AG62" s="243" t="str">
        <f t="shared" si="3"/>
        <v/>
      </c>
      <c r="AH62" s="243" t="str">
        <f t="shared" si="4"/>
        <v>×</v>
      </c>
      <c r="AI62" s="231" t="str">
        <f t="shared" si="5"/>
        <v/>
      </c>
      <c r="AJ62" s="232" t="str">
        <f t="shared" si="9"/>
        <v/>
      </c>
      <c r="AP62" s="890" t="str">
        <f t="shared" si="6"/>
        <v/>
      </c>
    </row>
    <row r="63" spans="1:42" ht="36.75" customHeight="1">
      <c r="A63" s="233">
        <f t="shared" si="7"/>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t="str">
        <f t="shared" si="8"/>
        <v/>
      </c>
      <c r="N63" s="205"/>
      <c r="O63" s="204"/>
      <c r="P63" s="204"/>
      <c r="Q63" s="171"/>
      <c r="R63" s="470"/>
      <c r="S63" s="471"/>
      <c r="T63" s="46"/>
      <c r="U63" s="716" t="str">
        <f t="shared" si="2"/>
        <v/>
      </c>
      <c r="V63" s="716"/>
      <c r="W63" s="716"/>
      <c r="X63" s="716"/>
      <c r="Y63" s="716"/>
      <c r="Z63" s="716"/>
      <c r="AA63" s="716"/>
      <c r="AB63" s="716"/>
      <c r="AC63" s="716"/>
      <c r="AD63" s="716"/>
      <c r="AE63" s="716"/>
      <c r="AG63" s="243" t="str">
        <f t="shared" si="3"/>
        <v/>
      </c>
      <c r="AH63" s="243" t="str">
        <f t="shared" si="4"/>
        <v>×</v>
      </c>
      <c r="AI63" s="231" t="str">
        <f t="shared" si="5"/>
        <v/>
      </c>
      <c r="AJ63" s="232" t="str">
        <f t="shared" si="9"/>
        <v/>
      </c>
      <c r="AP63" s="890" t="str">
        <f t="shared" si="6"/>
        <v/>
      </c>
    </row>
    <row r="64" spans="1:42" ht="36.75" customHeight="1">
      <c r="A64" s="233">
        <f t="shared" si="7"/>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t="str">
        <f t="shared" si="8"/>
        <v/>
      </c>
      <c r="N64" s="205"/>
      <c r="O64" s="204"/>
      <c r="P64" s="204"/>
      <c r="Q64" s="171"/>
      <c r="R64" s="470"/>
      <c r="S64" s="471"/>
      <c r="T64" s="46"/>
      <c r="U64" s="716" t="str">
        <f t="shared" si="2"/>
        <v/>
      </c>
      <c r="V64" s="716"/>
      <c r="W64" s="716"/>
      <c r="X64" s="716"/>
      <c r="Y64" s="716"/>
      <c r="Z64" s="716"/>
      <c r="AA64" s="716"/>
      <c r="AB64" s="716"/>
      <c r="AC64" s="716"/>
      <c r="AD64" s="716"/>
      <c r="AE64" s="716"/>
      <c r="AG64" s="243" t="str">
        <f t="shared" si="3"/>
        <v/>
      </c>
      <c r="AH64" s="243" t="str">
        <f t="shared" si="4"/>
        <v>×</v>
      </c>
      <c r="AI64" s="231" t="str">
        <f t="shared" si="5"/>
        <v/>
      </c>
      <c r="AJ64" s="232" t="str">
        <f t="shared" si="9"/>
        <v/>
      </c>
      <c r="AP64" s="890" t="str">
        <f t="shared" si="6"/>
        <v/>
      </c>
    </row>
    <row r="65" spans="1:42" ht="36.75" customHeight="1">
      <c r="A65" s="233">
        <f t="shared" si="7"/>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t="str">
        <f t="shared" si="8"/>
        <v/>
      </c>
      <c r="N65" s="205"/>
      <c r="O65" s="204"/>
      <c r="P65" s="204"/>
      <c r="Q65" s="171"/>
      <c r="R65" s="470"/>
      <c r="S65" s="471"/>
      <c r="T65" s="46"/>
      <c r="U65" s="716" t="str">
        <f t="shared" si="2"/>
        <v/>
      </c>
      <c r="V65" s="716"/>
      <c r="W65" s="716"/>
      <c r="X65" s="716"/>
      <c r="Y65" s="716"/>
      <c r="Z65" s="716"/>
      <c r="AA65" s="716"/>
      <c r="AB65" s="716"/>
      <c r="AC65" s="716"/>
      <c r="AD65" s="716"/>
      <c r="AE65" s="716"/>
      <c r="AG65" s="243" t="str">
        <f t="shared" si="3"/>
        <v/>
      </c>
      <c r="AH65" s="243" t="str">
        <f t="shared" si="4"/>
        <v>×</v>
      </c>
      <c r="AI65" s="231" t="str">
        <f t="shared" si="5"/>
        <v/>
      </c>
      <c r="AJ65" s="232" t="str">
        <f t="shared" si="9"/>
        <v/>
      </c>
      <c r="AP65" s="890" t="str">
        <f t="shared" si="6"/>
        <v/>
      </c>
    </row>
    <row r="66" spans="1:42" ht="36.75" customHeight="1">
      <c r="A66" s="233">
        <f t="shared" si="7"/>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t="str">
        <f t="shared" si="8"/>
        <v/>
      </c>
      <c r="N66" s="205"/>
      <c r="O66" s="204"/>
      <c r="P66" s="204"/>
      <c r="Q66" s="171"/>
      <c r="R66" s="470"/>
      <c r="S66" s="471"/>
      <c r="T66" s="46"/>
      <c r="U66" s="716" t="str">
        <f t="shared" si="2"/>
        <v/>
      </c>
      <c r="V66" s="716"/>
      <c r="W66" s="716"/>
      <c r="X66" s="716"/>
      <c r="Y66" s="716"/>
      <c r="Z66" s="716"/>
      <c r="AA66" s="716"/>
      <c r="AB66" s="716"/>
      <c r="AC66" s="716"/>
      <c r="AD66" s="716"/>
      <c r="AE66" s="716"/>
      <c r="AG66" s="243" t="str">
        <f t="shared" si="3"/>
        <v/>
      </c>
      <c r="AH66" s="243" t="str">
        <f t="shared" si="4"/>
        <v>×</v>
      </c>
      <c r="AI66" s="231" t="str">
        <f t="shared" si="5"/>
        <v/>
      </c>
      <c r="AJ66" s="232" t="str">
        <f t="shared" si="9"/>
        <v/>
      </c>
      <c r="AP66" s="890" t="str">
        <f t="shared" si="6"/>
        <v/>
      </c>
    </row>
    <row r="67" spans="1:42" ht="36.75" customHeight="1">
      <c r="A67" s="233">
        <f t="shared" si="7"/>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t="str">
        <f t="shared" si="8"/>
        <v/>
      </c>
      <c r="N67" s="205"/>
      <c r="O67" s="204"/>
      <c r="P67" s="204"/>
      <c r="Q67" s="171"/>
      <c r="R67" s="470"/>
      <c r="S67" s="471"/>
      <c r="T67" s="46"/>
      <c r="U67" s="716" t="str">
        <f t="shared" si="2"/>
        <v/>
      </c>
      <c r="V67" s="716"/>
      <c r="W67" s="716"/>
      <c r="X67" s="716"/>
      <c r="Y67" s="716"/>
      <c r="Z67" s="716"/>
      <c r="AA67" s="716"/>
      <c r="AB67" s="716"/>
      <c r="AC67" s="716"/>
      <c r="AD67" s="716"/>
      <c r="AE67" s="716"/>
      <c r="AG67" s="243" t="str">
        <f t="shared" si="3"/>
        <v/>
      </c>
      <c r="AH67" s="243" t="str">
        <f t="shared" si="4"/>
        <v>×</v>
      </c>
      <c r="AI67" s="231" t="str">
        <f t="shared" si="5"/>
        <v/>
      </c>
      <c r="AJ67" s="232" t="str">
        <f t="shared" si="9"/>
        <v/>
      </c>
      <c r="AP67" s="890" t="str">
        <f t="shared" si="6"/>
        <v/>
      </c>
    </row>
    <row r="68" spans="1:42" ht="36.75" customHeight="1">
      <c r="A68" s="233">
        <f t="shared" si="7"/>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t="str">
        <f t="shared" si="8"/>
        <v/>
      </c>
      <c r="N68" s="205"/>
      <c r="O68" s="204"/>
      <c r="P68" s="204"/>
      <c r="Q68" s="171"/>
      <c r="R68" s="470"/>
      <c r="S68" s="471"/>
      <c r="T68" s="46"/>
      <c r="U68" s="716" t="str">
        <f t="shared" si="2"/>
        <v/>
      </c>
      <c r="V68" s="716"/>
      <c r="W68" s="716"/>
      <c r="X68" s="716"/>
      <c r="Y68" s="716"/>
      <c r="Z68" s="716"/>
      <c r="AA68" s="716"/>
      <c r="AB68" s="716"/>
      <c r="AC68" s="716"/>
      <c r="AD68" s="716"/>
      <c r="AE68" s="716"/>
      <c r="AG68" s="243" t="str">
        <f t="shared" si="3"/>
        <v/>
      </c>
      <c r="AH68" s="243" t="str">
        <f t="shared" si="4"/>
        <v>×</v>
      </c>
      <c r="AI68" s="231" t="str">
        <f t="shared" si="5"/>
        <v/>
      </c>
      <c r="AJ68" s="232" t="str">
        <f t="shared" si="9"/>
        <v/>
      </c>
      <c r="AP68" s="890" t="str">
        <f t="shared" si="6"/>
        <v/>
      </c>
    </row>
    <row r="69" spans="1:42" ht="36.75" customHeight="1">
      <c r="A69" s="233">
        <f t="shared" si="7"/>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t="str">
        <f t="shared" si="8"/>
        <v/>
      </c>
      <c r="N69" s="205"/>
      <c r="O69" s="204"/>
      <c r="P69" s="204"/>
      <c r="Q69" s="171"/>
      <c r="R69" s="470"/>
      <c r="S69" s="471"/>
      <c r="T69" s="46"/>
      <c r="U69" s="716" t="str">
        <f t="shared" si="2"/>
        <v/>
      </c>
      <c r="V69" s="716"/>
      <c r="W69" s="716"/>
      <c r="X69" s="716"/>
      <c r="Y69" s="716"/>
      <c r="Z69" s="716"/>
      <c r="AA69" s="716"/>
      <c r="AB69" s="716"/>
      <c r="AC69" s="716"/>
      <c r="AD69" s="716"/>
      <c r="AE69" s="716"/>
      <c r="AG69" s="243" t="str">
        <f t="shared" si="3"/>
        <v/>
      </c>
      <c r="AH69" s="243" t="str">
        <f t="shared" si="4"/>
        <v>×</v>
      </c>
      <c r="AI69" s="231" t="str">
        <f t="shared" si="5"/>
        <v/>
      </c>
      <c r="AJ69" s="232" t="str">
        <f t="shared" si="9"/>
        <v/>
      </c>
      <c r="AP69" s="890" t="str">
        <f t="shared" si="6"/>
        <v/>
      </c>
    </row>
    <row r="70" spans="1:42" ht="36.75" customHeight="1">
      <c r="A70" s="233">
        <f t="shared" si="7"/>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t="str">
        <f t="shared" si="8"/>
        <v/>
      </c>
      <c r="N70" s="205"/>
      <c r="O70" s="204"/>
      <c r="P70" s="204"/>
      <c r="Q70" s="171"/>
      <c r="R70" s="470"/>
      <c r="S70" s="471"/>
      <c r="T70" s="46"/>
      <c r="U70" s="716" t="str">
        <f t="shared" si="2"/>
        <v/>
      </c>
      <c r="V70" s="716"/>
      <c r="W70" s="716"/>
      <c r="X70" s="716"/>
      <c r="Y70" s="716"/>
      <c r="Z70" s="716"/>
      <c r="AA70" s="716"/>
      <c r="AB70" s="716"/>
      <c r="AC70" s="716"/>
      <c r="AD70" s="716"/>
      <c r="AE70" s="716"/>
      <c r="AG70" s="243" t="str">
        <f t="shared" si="3"/>
        <v/>
      </c>
      <c r="AH70" s="243" t="str">
        <f t="shared" si="4"/>
        <v>×</v>
      </c>
      <c r="AI70" s="231" t="str">
        <f t="shared" si="5"/>
        <v/>
      </c>
      <c r="AJ70" s="232" t="str">
        <f t="shared" si="9"/>
        <v/>
      </c>
      <c r="AP70" s="890" t="str">
        <f t="shared" si="6"/>
        <v/>
      </c>
    </row>
    <row r="71" spans="1:42" ht="36.75" customHeight="1">
      <c r="A71" s="233">
        <f t="shared" si="7"/>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t="str">
        <f t="shared" si="8"/>
        <v/>
      </c>
      <c r="N71" s="205"/>
      <c r="O71" s="204"/>
      <c r="P71" s="204"/>
      <c r="Q71" s="171"/>
      <c r="R71" s="470"/>
      <c r="S71" s="471"/>
      <c r="T71" s="46"/>
      <c r="U71" s="716" t="str">
        <f t="shared" si="2"/>
        <v/>
      </c>
      <c r="V71" s="716"/>
      <c r="W71" s="716"/>
      <c r="X71" s="716"/>
      <c r="Y71" s="716"/>
      <c r="Z71" s="716"/>
      <c r="AA71" s="716"/>
      <c r="AB71" s="716"/>
      <c r="AC71" s="716"/>
      <c r="AD71" s="716"/>
      <c r="AE71" s="716"/>
      <c r="AG71" s="243" t="str">
        <f t="shared" si="3"/>
        <v/>
      </c>
      <c r="AH71" s="243" t="str">
        <f t="shared" si="4"/>
        <v>×</v>
      </c>
      <c r="AI71" s="231" t="str">
        <f t="shared" si="5"/>
        <v/>
      </c>
      <c r="AJ71" s="232" t="str">
        <f t="shared" si="9"/>
        <v/>
      </c>
      <c r="AP71" s="890" t="str">
        <f t="shared" si="6"/>
        <v/>
      </c>
    </row>
    <row r="72" spans="1:42" ht="36.75" customHeight="1">
      <c r="A72" s="233">
        <f t="shared" si="7"/>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t="str">
        <f t="shared" si="8"/>
        <v/>
      </c>
      <c r="N72" s="205"/>
      <c r="O72" s="204"/>
      <c r="P72" s="204"/>
      <c r="Q72" s="171"/>
      <c r="R72" s="470"/>
      <c r="S72" s="471"/>
      <c r="T72" s="46"/>
      <c r="U72" s="716" t="str">
        <f t="shared" si="2"/>
        <v/>
      </c>
      <c r="V72" s="716"/>
      <c r="W72" s="716"/>
      <c r="X72" s="716"/>
      <c r="Y72" s="716"/>
      <c r="Z72" s="716"/>
      <c r="AA72" s="716"/>
      <c r="AB72" s="716"/>
      <c r="AC72" s="716"/>
      <c r="AD72" s="716"/>
      <c r="AE72" s="716"/>
      <c r="AG72" s="243" t="str">
        <f t="shared" si="3"/>
        <v/>
      </c>
      <c r="AH72" s="243" t="str">
        <f t="shared" si="4"/>
        <v>×</v>
      </c>
      <c r="AI72" s="231" t="str">
        <f t="shared" si="5"/>
        <v/>
      </c>
      <c r="AJ72" s="232" t="str">
        <f t="shared" si="9"/>
        <v/>
      </c>
      <c r="AP72" s="890" t="str">
        <f t="shared" si="6"/>
        <v/>
      </c>
    </row>
    <row r="73" spans="1:42" ht="36.75" customHeight="1">
      <c r="A73" s="233">
        <f t="shared" si="7"/>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t="str">
        <f t="shared" si="8"/>
        <v/>
      </c>
      <c r="N73" s="205"/>
      <c r="O73" s="204"/>
      <c r="P73" s="204"/>
      <c r="Q73" s="171"/>
      <c r="R73" s="470"/>
      <c r="S73" s="471"/>
      <c r="T73" s="46"/>
      <c r="U73" s="716" t="str">
        <f t="shared" si="2"/>
        <v/>
      </c>
      <c r="V73" s="716"/>
      <c r="W73" s="716"/>
      <c r="X73" s="716"/>
      <c r="Y73" s="716"/>
      <c r="Z73" s="716"/>
      <c r="AA73" s="716"/>
      <c r="AB73" s="716"/>
      <c r="AC73" s="716"/>
      <c r="AD73" s="716"/>
      <c r="AE73" s="716"/>
      <c r="AG73" s="243" t="str">
        <f t="shared" si="3"/>
        <v/>
      </c>
      <c r="AH73" s="243" t="str">
        <f t="shared" si="4"/>
        <v>×</v>
      </c>
      <c r="AI73" s="231" t="str">
        <f t="shared" si="5"/>
        <v/>
      </c>
      <c r="AJ73" s="232" t="str">
        <f t="shared" si="9"/>
        <v/>
      </c>
      <c r="AP73" s="890" t="str">
        <f t="shared" si="6"/>
        <v/>
      </c>
    </row>
    <row r="74" spans="1:42" ht="36.75" customHeight="1">
      <c r="A74" s="233">
        <f t="shared" si="7"/>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t="str">
        <f t="shared" si="8"/>
        <v/>
      </c>
      <c r="N74" s="205"/>
      <c r="O74" s="204"/>
      <c r="P74" s="204"/>
      <c r="Q74" s="171"/>
      <c r="R74" s="470"/>
      <c r="S74" s="471"/>
      <c r="T74" s="46"/>
      <c r="U74" s="716" t="str">
        <f t="shared" si="2"/>
        <v/>
      </c>
      <c r="V74" s="716"/>
      <c r="W74" s="716"/>
      <c r="X74" s="716"/>
      <c r="Y74" s="716"/>
      <c r="Z74" s="716"/>
      <c r="AA74" s="716"/>
      <c r="AB74" s="716"/>
      <c r="AC74" s="716"/>
      <c r="AD74" s="716"/>
      <c r="AE74" s="716"/>
      <c r="AG74" s="243" t="str">
        <f t="shared" si="3"/>
        <v/>
      </c>
      <c r="AH74" s="243" t="str">
        <f t="shared" si="4"/>
        <v>×</v>
      </c>
      <c r="AI74" s="231" t="str">
        <f t="shared" si="5"/>
        <v/>
      </c>
      <c r="AJ74" s="232" t="str">
        <f t="shared" si="9"/>
        <v/>
      </c>
      <c r="AP74" s="890" t="str">
        <f t="shared" si="6"/>
        <v/>
      </c>
    </row>
    <row r="75" spans="1:42" ht="36.75" customHeight="1">
      <c r="A75" s="233">
        <f t="shared" si="7"/>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t="str">
        <f t="shared" ref="M75:M106" si="10">IFERROR(IF(I75="○",ROUNDDOWN(ROUNDDOWN(J75,0)*L75,0),""), "金額未入力")</f>
        <v/>
      </c>
      <c r="N75" s="205"/>
      <c r="O75" s="204"/>
      <c r="P75" s="204"/>
      <c r="Q75" s="171"/>
      <c r="R75" s="470"/>
      <c r="S75" s="471"/>
      <c r="T75" s="46"/>
      <c r="U75" s="716" t="str">
        <f t="shared" si="2"/>
        <v/>
      </c>
      <c r="V75" s="716"/>
      <c r="W75" s="716"/>
      <c r="X75" s="716"/>
      <c r="Y75" s="716"/>
      <c r="Z75" s="716"/>
      <c r="AA75" s="716"/>
      <c r="AB75" s="716"/>
      <c r="AC75" s="716"/>
      <c r="AD75" s="716"/>
      <c r="AE75" s="716"/>
      <c r="AG75" s="243" t="str">
        <f t="shared" si="3"/>
        <v/>
      </c>
      <c r="AH75" s="243" t="str">
        <f t="shared" si="4"/>
        <v>×</v>
      </c>
      <c r="AI75" s="231" t="str">
        <f t="shared" si="5"/>
        <v/>
      </c>
      <c r="AJ75" s="232" t="str">
        <f t="shared" ref="AJ75:AJ110" si="11">IF(R75="○", F75, "")</f>
        <v/>
      </c>
      <c r="AP75" s="890" t="str">
        <f t="shared" si="6"/>
        <v/>
      </c>
    </row>
    <row r="76" spans="1:42" ht="36.75" customHeight="1">
      <c r="A76" s="233">
        <f t="shared" si="7"/>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t="str">
        <f t="shared" si="10"/>
        <v/>
      </c>
      <c r="N76" s="205"/>
      <c r="O76" s="204"/>
      <c r="P76" s="204"/>
      <c r="Q76" s="171"/>
      <c r="R76" s="470"/>
      <c r="S76" s="471"/>
      <c r="T76" s="46"/>
      <c r="U76" s="716" t="str">
        <f t="shared" ref="U76:U110" si="12">IF(AND(M76&lt;&gt;"",AH76="×"),"！複数の交付対象月を選んでいる、交付対象月が選ばれていない又は補助金を申請予定でないのに交付対象月が選ばれています。", "")</f>
        <v/>
      </c>
      <c r="V76" s="716"/>
      <c r="W76" s="716"/>
      <c r="X76" s="716"/>
      <c r="Y76" s="716"/>
      <c r="Z76" s="716"/>
      <c r="AA76" s="716"/>
      <c r="AB76" s="716"/>
      <c r="AC76" s="716"/>
      <c r="AD76" s="716"/>
      <c r="AE76" s="716"/>
      <c r="AG76" s="243" t="str">
        <f t="shared" ref="AG76:AG110" si="13">IF(AND(G76&lt;&gt;"",I76="○"), "色付け", "")</f>
        <v/>
      </c>
      <c r="AH76" s="243" t="str">
        <f t="shared" ref="AH76:AH110" si="14">IF(COUNTIF(N76:Q76, "○")=1, "○", "×")</f>
        <v>×</v>
      </c>
      <c r="AI76" s="231" t="str">
        <f t="shared" ref="AI76:AI110" si="15">D76&amp;I76&amp;R76</f>
        <v/>
      </c>
      <c r="AJ76" s="232" t="str">
        <f t="shared" si="11"/>
        <v/>
      </c>
      <c r="AP76" s="890" t="str">
        <f t="shared" ref="AP76:AP110" si="16">IF(H76="","",IF(VALUE(H76)&lt;60,"者","児"))</f>
        <v/>
      </c>
    </row>
    <row r="77" spans="1:42" ht="36.75" customHeight="1">
      <c r="A77" s="233">
        <f t="shared" ref="A77:A110" si="17">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t="str">
        <f t="shared" si="10"/>
        <v/>
      </c>
      <c r="N77" s="205"/>
      <c r="O77" s="204"/>
      <c r="P77" s="204"/>
      <c r="Q77" s="171"/>
      <c r="R77" s="470"/>
      <c r="S77" s="471"/>
      <c r="T77" s="46"/>
      <c r="U77" s="716" t="str">
        <f t="shared" si="12"/>
        <v/>
      </c>
      <c r="V77" s="716"/>
      <c r="W77" s="716"/>
      <c r="X77" s="716"/>
      <c r="Y77" s="716"/>
      <c r="Z77" s="716"/>
      <c r="AA77" s="716"/>
      <c r="AB77" s="716"/>
      <c r="AC77" s="716"/>
      <c r="AD77" s="716"/>
      <c r="AE77" s="716"/>
      <c r="AG77" s="243" t="str">
        <f t="shared" si="13"/>
        <v/>
      </c>
      <c r="AH77" s="243" t="str">
        <f t="shared" si="14"/>
        <v>×</v>
      </c>
      <c r="AI77" s="231" t="str">
        <f t="shared" si="15"/>
        <v/>
      </c>
      <c r="AJ77" s="232" t="str">
        <f t="shared" si="11"/>
        <v/>
      </c>
      <c r="AP77" s="890" t="str">
        <f t="shared" si="16"/>
        <v/>
      </c>
    </row>
    <row r="78" spans="1:42" ht="36.75" customHeight="1">
      <c r="A78" s="233">
        <f t="shared" si="17"/>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t="str">
        <f t="shared" si="10"/>
        <v/>
      </c>
      <c r="N78" s="205"/>
      <c r="O78" s="204"/>
      <c r="P78" s="204"/>
      <c r="Q78" s="171"/>
      <c r="R78" s="470"/>
      <c r="S78" s="471"/>
      <c r="T78" s="46"/>
      <c r="U78" s="716" t="str">
        <f t="shared" si="12"/>
        <v/>
      </c>
      <c r="V78" s="716"/>
      <c r="W78" s="716"/>
      <c r="X78" s="716"/>
      <c r="Y78" s="716"/>
      <c r="Z78" s="716"/>
      <c r="AA78" s="716"/>
      <c r="AB78" s="716"/>
      <c r="AC78" s="716"/>
      <c r="AD78" s="716"/>
      <c r="AE78" s="716"/>
      <c r="AG78" s="243" t="str">
        <f t="shared" si="13"/>
        <v/>
      </c>
      <c r="AH78" s="243" t="str">
        <f t="shared" si="14"/>
        <v>×</v>
      </c>
      <c r="AI78" s="231" t="str">
        <f t="shared" si="15"/>
        <v/>
      </c>
      <c r="AJ78" s="232" t="str">
        <f t="shared" si="11"/>
        <v/>
      </c>
      <c r="AP78" s="890" t="str">
        <f t="shared" si="16"/>
        <v/>
      </c>
    </row>
    <row r="79" spans="1:42" ht="36.75" customHeight="1">
      <c r="A79" s="233">
        <f t="shared" si="17"/>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t="str">
        <f t="shared" si="10"/>
        <v/>
      </c>
      <c r="N79" s="205"/>
      <c r="O79" s="204"/>
      <c r="P79" s="204"/>
      <c r="Q79" s="171"/>
      <c r="R79" s="470"/>
      <c r="S79" s="471"/>
      <c r="T79" s="46"/>
      <c r="U79" s="716" t="str">
        <f t="shared" si="12"/>
        <v/>
      </c>
      <c r="V79" s="716"/>
      <c r="W79" s="716"/>
      <c r="X79" s="716"/>
      <c r="Y79" s="716"/>
      <c r="Z79" s="716"/>
      <c r="AA79" s="716"/>
      <c r="AB79" s="716"/>
      <c r="AC79" s="716"/>
      <c r="AD79" s="716"/>
      <c r="AE79" s="716"/>
      <c r="AG79" s="243" t="str">
        <f t="shared" si="13"/>
        <v/>
      </c>
      <c r="AH79" s="243" t="str">
        <f t="shared" si="14"/>
        <v>×</v>
      </c>
      <c r="AI79" s="231" t="str">
        <f t="shared" si="15"/>
        <v/>
      </c>
      <c r="AJ79" s="232" t="str">
        <f t="shared" si="11"/>
        <v/>
      </c>
      <c r="AP79" s="890" t="str">
        <f t="shared" si="16"/>
        <v/>
      </c>
    </row>
    <row r="80" spans="1:42" ht="36.75" customHeight="1">
      <c r="A80" s="233">
        <f t="shared" si="17"/>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t="str">
        <f t="shared" si="10"/>
        <v/>
      </c>
      <c r="N80" s="205"/>
      <c r="O80" s="204"/>
      <c r="P80" s="204"/>
      <c r="Q80" s="171"/>
      <c r="R80" s="470"/>
      <c r="S80" s="471"/>
      <c r="T80" s="46"/>
      <c r="U80" s="716" t="str">
        <f t="shared" si="12"/>
        <v/>
      </c>
      <c r="V80" s="716"/>
      <c r="W80" s="716"/>
      <c r="X80" s="716"/>
      <c r="Y80" s="716"/>
      <c r="Z80" s="716"/>
      <c r="AA80" s="716"/>
      <c r="AB80" s="716"/>
      <c r="AC80" s="716"/>
      <c r="AD80" s="716"/>
      <c r="AE80" s="716"/>
      <c r="AG80" s="243" t="str">
        <f t="shared" si="13"/>
        <v/>
      </c>
      <c r="AH80" s="243" t="str">
        <f t="shared" si="14"/>
        <v>×</v>
      </c>
      <c r="AI80" s="231" t="str">
        <f t="shared" si="15"/>
        <v/>
      </c>
      <c r="AJ80" s="232" t="str">
        <f t="shared" si="11"/>
        <v/>
      </c>
      <c r="AP80" s="890" t="str">
        <f t="shared" si="16"/>
        <v/>
      </c>
    </row>
    <row r="81" spans="1:42" ht="36.75" customHeight="1">
      <c r="A81" s="233">
        <f t="shared" si="17"/>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t="str">
        <f t="shared" si="10"/>
        <v/>
      </c>
      <c r="N81" s="205"/>
      <c r="O81" s="204"/>
      <c r="P81" s="204"/>
      <c r="Q81" s="171"/>
      <c r="R81" s="470"/>
      <c r="S81" s="471"/>
      <c r="T81" s="46"/>
      <c r="U81" s="716" t="str">
        <f t="shared" si="12"/>
        <v/>
      </c>
      <c r="V81" s="716"/>
      <c r="W81" s="716"/>
      <c r="X81" s="716"/>
      <c r="Y81" s="716"/>
      <c r="Z81" s="716"/>
      <c r="AA81" s="716"/>
      <c r="AB81" s="716"/>
      <c r="AC81" s="716"/>
      <c r="AD81" s="716"/>
      <c r="AE81" s="716"/>
      <c r="AG81" s="243" t="str">
        <f t="shared" si="13"/>
        <v/>
      </c>
      <c r="AH81" s="243" t="str">
        <f t="shared" si="14"/>
        <v>×</v>
      </c>
      <c r="AI81" s="231" t="str">
        <f t="shared" si="15"/>
        <v/>
      </c>
      <c r="AJ81" s="232" t="str">
        <f t="shared" si="11"/>
        <v/>
      </c>
      <c r="AP81" s="890" t="str">
        <f t="shared" si="16"/>
        <v/>
      </c>
    </row>
    <row r="82" spans="1:42" ht="36.75" customHeight="1">
      <c r="A82" s="233">
        <f t="shared" si="17"/>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t="str">
        <f t="shared" si="10"/>
        <v/>
      </c>
      <c r="N82" s="205"/>
      <c r="O82" s="204"/>
      <c r="P82" s="204"/>
      <c r="Q82" s="171"/>
      <c r="R82" s="470"/>
      <c r="S82" s="471"/>
      <c r="T82" s="46"/>
      <c r="U82" s="716" t="str">
        <f t="shared" si="12"/>
        <v/>
      </c>
      <c r="V82" s="716"/>
      <c r="W82" s="716"/>
      <c r="X82" s="716"/>
      <c r="Y82" s="716"/>
      <c r="Z82" s="716"/>
      <c r="AA82" s="716"/>
      <c r="AB82" s="716"/>
      <c r="AC82" s="716"/>
      <c r="AD82" s="716"/>
      <c r="AE82" s="716"/>
      <c r="AG82" s="243" t="str">
        <f t="shared" si="13"/>
        <v/>
      </c>
      <c r="AH82" s="243" t="str">
        <f t="shared" si="14"/>
        <v>×</v>
      </c>
      <c r="AI82" s="231" t="str">
        <f t="shared" si="15"/>
        <v/>
      </c>
      <c r="AJ82" s="232" t="str">
        <f t="shared" si="11"/>
        <v/>
      </c>
      <c r="AP82" s="890" t="str">
        <f t="shared" si="16"/>
        <v/>
      </c>
    </row>
    <row r="83" spans="1:42" ht="36.75" customHeight="1">
      <c r="A83" s="233">
        <f t="shared" si="17"/>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t="str">
        <f t="shared" si="10"/>
        <v/>
      </c>
      <c r="N83" s="205"/>
      <c r="O83" s="204"/>
      <c r="P83" s="204"/>
      <c r="Q83" s="171"/>
      <c r="R83" s="470"/>
      <c r="S83" s="471"/>
      <c r="T83" s="46"/>
      <c r="U83" s="716" t="str">
        <f t="shared" si="12"/>
        <v/>
      </c>
      <c r="V83" s="716"/>
      <c r="W83" s="716"/>
      <c r="X83" s="716"/>
      <c r="Y83" s="716"/>
      <c r="Z83" s="716"/>
      <c r="AA83" s="716"/>
      <c r="AB83" s="716"/>
      <c r="AC83" s="716"/>
      <c r="AD83" s="716"/>
      <c r="AE83" s="716"/>
      <c r="AG83" s="243" t="str">
        <f t="shared" si="13"/>
        <v/>
      </c>
      <c r="AH83" s="243" t="str">
        <f t="shared" si="14"/>
        <v>×</v>
      </c>
      <c r="AI83" s="231" t="str">
        <f t="shared" si="15"/>
        <v/>
      </c>
      <c r="AJ83" s="232" t="str">
        <f t="shared" si="11"/>
        <v/>
      </c>
      <c r="AP83" s="890" t="str">
        <f t="shared" si="16"/>
        <v/>
      </c>
    </row>
    <row r="84" spans="1:42" ht="36.75" customHeight="1">
      <c r="A84" s="233">
        <f t="shared" si="17"/>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t="str">
        <f t="shared" si="10"/>
        <v/>
      </c>
      <c r="N84" s="205"/>
      <c r="O84" s="204"/>
      <c r="P84" s="204"/>
      <c r="Q84" s="171"/>
      <c r="R84" s="470"/>
      <c r="S84" s="471"/>
      <c r="T84" s="46"/>
      <c r="U84" s="716" t="str">
        <f t="shared" si="12"/>
        <v/>
      </c>
      <c r="V84" s="716"/>
      <c r="W84" s="716"/>
      <c r="X84" s="716"/>
      <c r="Y84" s="716"/>
      <c r="Z84" s="716"/>
      <c r="AA84" s="716"/>
      <c r="AB84" s="716"/>
      <c r="AC84" s="716"/>
      <c r="AD84" s="716"/>
      <c r="AE84" s="716"/>
      <c r="AG84" s="243" t="str">
        <f t="shared" si="13"/>
        <v/>
      </c>
      <c r="AH84" s="243" t="str">
        <f t="shared" si="14"/>
        <v>×</v>
      </c>
      <c r="AI84" s="231" t="str">
        <f t="shared" si="15"/>
        <v/>
      </c>
      <c r="AJ84" s="232" t="str">
        <f t="shared" si="11"/>
        <v/>
      </c>
      <c r="AP84" s="890" t="str">
        <f t="shared" si="16"/>
        <v/>
      </c>
    </row>
    <row r="85" spans="1:42" ht="36.75" customHeight="1">
      <c r="A85" s="233">
        <f t="shared" si="17"/>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t="str">
        <f t="shared" si="10"/>
        <v/>
      </c>
      <c r="N85" s="205"/>
      <c r="O85" s="204"/>
      <c r="P85" s="204"/>
      <c r="Q85" s="171"/>
      <c r="R85" s="470"/>
      <c r="S85" s="471"/>
      <c r="T85" s="46"/>
      <c r="U85" s="716" t="str">
        <f t="shared" si="12"/>
        <v/>
      </c>
      <c r="V85" s="716"/>
      <c r="W85" s="716"/>
      <c r="X85" s="716"/>
      <c r="Y85" s="716"/>
      <c r="Z85" s="716"/>
      <c r="AA85" s="716"/>
      <c r="AB85" s="716"/>
      <c r="AC85" s="716"/>
      <c r="AD85" s="716"/>
      <c r="AE85" s="716"/>
      <c r="AG85" s="243" t="str">
        <f t="shared" si="13"/>
        <v/>
      </c>
      <c r="AH85" s="243" t="str">
        <f t="shared" si="14"/>
        <v>×</v>
      </c>
      <c r="AI85" s="231" t="str">
        <f t="shared" si="15"/>
        <v/>
      </c>
      <c r="AJ85" s="232" t="str">
        <f t="shared" si="11"/>
        <v/>
      </c>
      <c r="AP85" s="890" t="str">
        <f t="shared" si="16"/>
        <v/>
      </c>
    </row>
    <row r="86" spans="1:42" ht="36.75" customHeight="1">
      <c r="A86" s="233">
        <f t="shared" si="17"/>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t="str">
        <f t="shared" si="10"/>
        <v/>
      </c>
      <c r="N86" s="205"/>
      <c r="O86" s="204"/>
      <c r="P86" s="204"/>
      <c r="Q86" s="171"/>
      <c r="R86" s="470"/>
      <c r="S86" s="471"/>
      <c r="T86" s="46"/>
      <c r="U86" s="716" t="str">
        <f t="shared" si="12"/>
        <v/>
      </c>
      <c r="V86" s="716"/>
      <c r="W86" s="716"/>
      <c r="X86" s="716"/>
      <c r="Y86" s="716"/>
      <c r="Z86" s="716"/>
      <c r="AA86" s="716"/>
      <c r="AB86" s="716"/>
      <c r="AC86" s="716"/>
      <c r="AD86" s="716"/>
      <c r="AE86" s="716"/>
      <c r="AG86" s="243" t="str">
        <f t="shared" si="13"/>
        <v/>
      </c>
      <c r="AH86" s="243" t="str">
        <f t="shared" si="14"/>
        <v>×</v>
      </c>
      <c r="AI86" s="231" t="str">
        <f t="shared" si="15"/>
        <v/>
      </c>
      <c r="AJ86" s="232" t="str">
        <f t="shared" si="11"/>
        <v/>
      </c>
      <c r="AP86" s="890" t="str">
        <f t="shared" si="16"/>
        <v/>
      </c>
    </row>
    <row r="87" spans="1:42" ht="36.75" customHeight="1">
      <c r="A87" s="233">
        <f t="shared" si="17"/>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t="str">
        <f t="shared" si="10"/>
        <v/>
      </c>
      <c r="N87" s="205"/>
      <c r="O87" s="204"/>
      <c r="P87" s="204"/>
      <c r="Q87" s="171"/>
      <c r="R87" s="470"/>
      <c r="S87" s="471"/>
      <c r="T87" s="46"/>
      <c r="U87" s="716" t="str">
        <f t="shared" si="12"/>
        <v/>
      </c>
      <c r="V87" s="716"/>
      <c r="W87" s="716"/>
      <c r="X87" s="716"/>
      <c r="Y87" s="716"/>
      <c r="Z87" s="716"/>
      <c r="AA87" s="716"/>
      <c r="AB87" s="716"/>
      <c r="AC87" s="716"/>
      <c r="AD87" s="716"/>
      <c r="AE87" s="716"/>
      <c r="AG87" s="243" t="str">
        <f t="shared" si="13"/>
        <v/>
      </c>
      <c r="AH87" s="243" t="str">
        <f t="shared" si="14"/>
        <v>×</v>
      </c>
      <c r="AI87" s="231" t="str">
        <f t="shared" si="15"/>
        <v/>
      </c>
      <c r="AJ87" s="232" t="str">
        <f t="shared" si="11"/>
        <v/>
      </c>
      <c r="AP87" s="890" t="str">
        <f t="shared" si="16"/>
        <v/>
      </c>
    </row>
    <row r="88" spans="1:42" ht="36.75" customHeight="1">
      <c r="A88" s="233">
        <f t="shared" si="17"/>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t="str">
        <f t="shared" si="10"/>
        <v/>
      </c>
      <c r="N88" s="205"/>
      <c r="O88" s="204"/>
      <c r="P88" s="204"/>
      <c r="Q88" s="171"/>
      <c r="R88" s="470"/>
      <c r="S88" s="471"/>
      <c r="T88" s="46"/>
      <c r="U88" s="716" t="str">
        <f t="shared" si="12"/>
        <v/>
      </c>
      <c r="V88" s="716"/>
      <c r="W88" s="716"/>
      <c r="X88" s="716"/>
      <c r="Y88" s="716"/>
      <c r="Z88" s="716"/>
      <c r="AA88" s="716"/>
      <c r="AB88" s="716"/>
      <c r="AC88" s="716"/>
      <c r="AD88" s="716"/>
      <c r="AE88" s="716"/>
      <c r="AG88" s="243" t="str">
        <f t="shared" si="13"/>
        <v/>
      </c>
      <c r="AH88" s="243" t="str">
        <f t="shared" si="14"/>
        <v>×</v>
      </c>
      <c r="AI88" s="231" t="str">
        <f t="shared" si="15"/>
        <v/>
      </c>
      <c r="AJ88" s="232" t="str">
        <f t="shared" si="11"/>
        <v/>
      </c>
      <c r="AP88" s="890" t="str">
        <f t="shared" si="16"/>
        <v/>
      </c>
    </row>
    <row r="89" spans="1:42" ht="36.75" customHeight="1">
      <c r="A89" s="233">
        <f t="shared" si="17"/>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t="str">
        <f t="shared" si="10"/>
        <v/>
      </c>
      <c r="N89" s="205"/>
      <c r="O89" s="204"/>
      <c r="P89" s="204"/>
      <c r="Q89" s="171"/>
      <c r="R89" s="470"/>
      <c r="S89" s="471"/>
      <c r="T89" s="46"/>
      <c r="U89" s="716" t="str">
        <f t="shared" si="12"/>
        <v/>
      </c>
      <c r="V89" s="716"/>
      <c r="W89" s="716"/>
      <c r="X89" s="716"/>
      <c r="Y89" s="716"/>
      <c r="Z89" s="716"/>
      <c r="AA89" s="716"/>
      <c r="AB89" s="716"/>
      <c r="AC89" s="716"/>
      <c r="AD89" s="716"/>
      <c r="AE89" s="716"/>
      <c r="AG89" s="243" t="str">
        <f t="shared" si="13"/>
        <v/>
      </c>
      <c r="AH89" s="243" t="str">
        <f t="shared" si="14"/>
        <v>×</v>
      </c>
      <c r="AI89" s="231" t="str">
        <f t="shared" si="15"/>
        <v/>
      </c>
      <c r="AJ89" s="232" t="str">
        <f t="shared" si="11"/>
        <v/>
      </c>
      <c r="AP89" s="890" t="str">
        <f t="shared" si="16"/>
        <v/>
      </c>
    </row>
    <row r="90" spans="1:42" ht="36.75" customHeight="1">
      <c r="A90" s="233">
        <f t="shared" si="17"/>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t="str">
        <f t="shared" si="10"/>
        <v/>
      </c>
      <c r="N90" s="205"/>
      <c r="O90" s="204"/>
      <c r="P90" s="204"/>
      <c r="Q90" s="171"/>
      <c r="R90" s="470"/>
      <c r="S90" s="471"/>
      <c r="T90" s="46"/>
      <c r="U90" s="716" t="str">
        <f t="shared" si="12"/>
        <v/>
      </c>
      <c r="V90" s="716"/>
      <c r="W90" s="716"/>
      <c r="X90" s="716"/>
      <c r="Y90" s="716"/>
      <c r="Z90" s="716"/>
      <c r="AA90" s="716"/>
      <c r="AB90" s="716"/>
      <c r="AC90" s="716"/>
      <c r="AD90" s="716"/>
      <c r="AE90" s="716"/>
      <c r="AG90" s="243" t="str">
        <f t="shared" si="13"/>
        <v/>
      </c>
      <c r="AH90" s="243" t="str">
        <f t="shared" si="14"/>
        <v>×</v>
      </c>
      <c r="AI90" s="231" t="str">
        <f t="shared" si="15"/>
        <v/>
      </c>
      <c r="AJ90" s="232" t="str">
        <f t="shared" si="11"/>
        <v/>
      </c>
      <c r="AP90" s="890" t="str">
        <f t="shared" si="16"/>
        <v/>
      </c>
    </row>
    <row r="91" spans="1:42" ht="36.75" customHeight="1">
      <c r="A91" s="233">
        <f t="shared" si="17"/>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t="str">
        <f t="shared" si="10"/>
        <v/>
      </c>
      <c r="N91" s="205"/>
      <c r="O91" s="204"/>
      <c r="P91" s="204"/>
      <c r="Q91" s="171"/>
      <c r="R91" s="470"/>
      <c r="S91" s="471"/>
      <c r="T91" s="46"/>
      <c r="U91" s="716" t="str">
        <f t="shared" si="12"/>
        <v/>
      </c>
      <c r="V91" s="716"/>
      <c r="W91" s="716"/>
      <c r="X91" s="716"/>
      <c r="Y91" s="716"/>
      <c r="Z91" s="716"/>
      <c r="AA91" s="716"/>
      <c r="AB91" s="716"/>
      <c r="AC91" s="716"/>
      <c r="AD91" s="716"/>
      <c r="AE91" s="716"/>
      <c r="AG91" s="243" t="str">
        <f t="shared" si="13"/>
        <v/>
      </c>
      <c r="AH91" s="243" t="str">
        <f t="shared" si="14"/>
        <v>×</v>
      </c>
      <c r="AI91" s="231" t="str">
        <f t="shared" si="15"/>
        <v/>
      </c>
      <c r="AJ91" s="232" t="str">
        <f t="shared" si="11"/>
        <v/>
      </c>
      <c r="AP91" s="890" t="str">
        <f t="shared" si="16"/>
        <v/>
      </c>
    </row>
    <row r="92" spans="1:42" ht="36.75" customHeight="1">
      <c r="A92" s="233">
        <f t="shared" si="17"/>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t="str">
        <f t="shared" si="10"/>
        <v/>
      </c>
      <c r="N92" s="205"/>
      <c r="O92" s="204"/>
      <c r="P92" s="204"/>
      <c r="Q92" s="171"/>
      <c r="R92" s="470"/>
      <c r="S92" s="471"/>
      <c r="T92" s="46"/>
      <c r="U92" s="716" t="str">
        <f t="shared" si="12"/>
        <v/>
      </c>
      <c r="V92" s="716"/>
      <c r="W92" s="716"/>
      <c r="X92" s="716"/>
      <c r="Y92" s="716"/>
      <c r="Z92" s="716"/>
      <c r="AA92" s="716"/>
      <c r="AB92" s="716"/>
      <c r="AC92" s="716"/>
      <c r="AD92" s="716"/>
      <c r="AE92" s="716"/>
      <c r="AG92" s="243" t="str">
        <f t="shared" si="13"/>
        <v/>
      </c>
      <c r="AH92" s="243" t="str">
        <f t="shared" si="14"/>
        <v>×</v>
      </c>
      <c r="AI92" s="231" t="str">
        <f t="shared" si="15"/>
        <v/>
      </c>
      <c r="AJ92" s="232" t="str">
        <f t="shared" si="11"/>
        <v/>
      </c>
      <c r="AP92" s="890" t="str">
        <f t="shared" si="16"/>
        <v/>
      </c>
    </row>
    <row r="93" spans="1:42" ht="36.75" customHeight="1">
      <c r="A93" s="233">
        <f t="shared" si="17"/>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t="str">
        <f t="shared" si="10"/>
        <v/>
      </c>
      <c r="N93" s="205"/>
      <c r="O93" s="204"/>
      <c r="P93" s="204"/>
      <c r="Q93" s="171"/>
      <c r="R93" s="470"/>
      <c r="S93" s="471"/>
      <c r="T93" s="46"/>
      <c r="U93" s="716" t="str">
        <f t="shared" si="12"/>
        <v/>
      </c>
      <c r="V93" s="716"/>
      <c r="W93" s="716"/>
      <c r="X93" s="716"/>
      <c r="Y93" s="716"/>
      <c r="Z93" s="716"/>
      <c r="AA93" s="716"/>
      <c r="AB93" s="716"/>
      <c r="AC93" s="716"/>
      <c r="AD93" s="716"/>
      <c r="AE93" s="716"/>
      <c r="AG93" s="243" t="str">
        <f t="shared" si="13"/>
        <v/>
      </c>
      <c r="AH93" s="243" t="str">
        <f t="shared" si="14"/>
        <v>×</v>
      </c>
      <c r="AI93" s="231" t="str">
        <f t="shared" si="15"/>
        <v/>
      </c>
      <c r="AJ93" s="232" t="str">
        <f t="shared" si="11"/>
        <v/>
      </c>
      <c r="AP93" s="890" t="str">
        <f t="shared" si="16"/>
        <v/>
      </c>
    </row>
    <row r="94" spans="1:42" ht="36.75" customHeight="1">
      <c r="A94" s="233">
        <f t="shared" si="17"/>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t="str">
        <f t="shared" si="10"/>
        <v/>
      </c>
      <c r="N94" s="205"/>
      <c r="O94" s="204"/>
      <c r="P94" s="204"/>
      <c r="Q94" s="171"/>
      <c r="R94" s="470"/>
      <c r="S94" s="471"/>
      <c r="T94" s="46"/>
      <c r="U94" s="716" t="str">
        <f t="shared" si="12"/>
        <v/>
      </c>
      <c r="V94" s="716"/>
      <c r="W94" s="716"/>
      <c r="X94" s="716"/>
      <c r="Y94" s="716"/>
      <c r="Z94" s="716"/>
      <c r="AA94" s="716"/>
      <c r="AB94" s="716"/>
      <c r="AC94" s="716"/>
      <c r="AD94" s="716"/>
      <c r="AE94" s="716"/>
      <c r="AG94" s="243" t="str">
        <f t="shared" si="13"/>
        <v/>
      </c>
      <c r="AH94" s="243" t="str">
        <f t="shared" si="14"/>
        <v>×</v>
      </c>
      <c r="AI94" s="231" t="str">
        <f t="shared" si="15"/>
        <v/>
      </c>
      <c r="AJ94" s="232" t="str">
        <f t="shared" si="11"/>
        <v/>
      </c>
      <c r="AP94" s="890" t="str">
        <f t="shared" si="16"/>
        <v/>
      </c>
    </row>
    <row r="95" spans="1:42" ht="36.75" customHeight="1">
      <c r="A95" s="233">
        <f t="shared" si="17"/>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t="str">
        <f t="shared" si="10"/>
        <v/>
      </c>
      <c r="N95" s="205"/>
      <c r="O95" s="204"/>
      <c r="P95" s="204"/>
      <c r="Q95" s="171"/>
      <c r="R95" s="470"/>
      <c r="S95" s="471"/>
      <c r="T95" s="46"/>
      <c r="U95" s="716" t="str">
        <f t="shared" si="12"/>
        <v/>
      </c>
      <c r="V95" s="716"/>
      <c r="W95" s="716"/>
      <c r="X95" s="716"/>
      <c r="Y95" s="716"/>
      <c r="Z95" s="716"/>
      <c r="AA95" s="716"/>
      <c r="AB95" s="716"/>
      <c r="AC95" s="716"/>
      <c r="AD95" s="716"/>
      <c r="AE95" s="716"/>
      <c r="AG95" s="243" t="str">
        <f t="shared" si="13"/>
        <v/>
      </c>
      <c r="AH95" s="243" t="str">
        <f t="shared" si="14"/>
        <v>×</v>
      </c>
      <c r="AI95" s="231" t="str">
        <f t="shared" si="15"/>
        <v/>
      </c>
      <c r="AJ95" s="232" t="str">
        <f t="shared" si="11"/>
        <v/>
      </c>
      <c r="AP95" s="890" t="str">
        <f t="shared" si="16"/>
        <v/>
      </c>
    </row>
    <row r="96" spans="1:42" ht="36.75" customHeight="1">
      <c r="A96" s="233">
        <f t="shared" si="17"/>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t="str">
        <f t="shared" si="10"/>
        <v/>
      </c>
      <c r="N96" s="205"/>
      <c r="O96" s="204"/>
      <c r="P96" s="204"/>
      <c r="Q96" s="171"/>
      <c r="R96" s="470"/>
      <c r="S96" s="471"/>
      <c r="T96" s="46"/>
      <c r="U96" s="716" t="str">
        <f t="shared" si="12"/>
        <v/>
      </c>
      <c r="V96" s="716"/>
      <c r="W96" s="716"/>
      <c r="X96" s="716"/>
      <c r="Y96" s="716"/>
      <c r="Z96" s="716"/>
      <c r="AA96" s="716"/>
      <c r="AB96" s="716"/>
      <c r="AC96" s="716"/>
      <c r="AD96" s="716"/>
      <c r="AE96" s="716"/>
      <c r="AG96" s="243" t="str">
        <f t="shared" si="13"/>
        <v/>
      </c>
      <c r="AH96" s="243" t="str">
        <f t="shared" si="14"/>
        <v>×</v>
      </c>
      <c r="AI96" s="231" t="str">
        <f t="shared" si="15"/>
        <v/>
      </c>
      <c r="AJ96" s="232" t="str">
        <f t="shared" si="11"/>
        <v/>
      </c>
      <c r="AP96" s="890" t="str">
        <f t="shared" si="16"/>
        <v/>
      </c>
    </row>
    <row r="97" spans="1:42" ht="36.75" customHeight="1">
      <c r="A97" s="233">
        <f t="shared" si="17"/>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t="str">
        <f t="shared" si="10"/>
        <v/>
      </c>
      <c r="N97" s="205"/>
      <c r="O97" s="204"/>
      <c r="P97" s="204"/>
      <c r="Q97" s="171"/>
      <c r="R97" s="470"/>
      <c r="S97" s="471"/>
      <c r="T97" s="46"/>
      <c r="U97" s="716" t="str">
        <f t="shared" si="12"/>
        <v/>
      </c>
      <c r="V97" s="716"/>
      <c r="W97" s="716"/>
      <c r="X97" s="716"/>
      <c r="Y97" s="716"/>
      <c r="Z97" s="716"/>
      <c r="AA97" s="716"/>
      <c r="AB97" s="716"/>
      <c r="AC97" s="716"/>
      <c r="AD97" s="716"/>
      <c r="AE97" s="716"/>
      <c r="AG97" s="243" t="str">
        <f t="shared" si="13"/>
        <v/>
      </c>
      <c r="AH97" s="243" t="str">
        <f t="shared" si="14"/>
        <v>×</v>
      </c>
      <c r="AI97" s="231" t="str">
        <f t="shared" si="15"/>
        <v/>
      </c>
      <c r="AJ97" s="232" t="str">
        <f t="shared" si="11"/>
        <v/>
      </c>
      <c r="AP97" s="890" t="str">
        <f t="shared" si="16"/>
        <v/>
      </c>
    </row>
    <row r="98" spans="1:42" ht="36.75" customHeight="1">
      <c r="A98" s="233">
        <f t="shared" si="17"/>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t="str">
        <f t="shared" si="10"/>
        <v/>
      </c>
      <c r="N98" s="205"/>
      <c r="O98" s="204"/>
      <c r="P98" s="204"/>
      <c r="Q98" s="171"/>
      <c r="R98" s="470"/>
      <c r="S98" s="471"/>
      <c r="T98" s="46"/>
      <c r="U98" s="716" t="str">
        <f t="shared" si="12"/>
        <v/>
      </c>
      <c r="V98" s="716"/>
      <c r="W98" s="716"/>
      <c r="X98" s="716"/>
      <c r="Y98" s="716"/>
      <c r="Z98" s="716"/>
      <c r="AA98" s="716"/>
      <c r="AB98" s="716"/>
      <c r="AC98" s="716"/>
      <c r="AD98" s="716"/>
      <c r="AE98" s="716"/>
      <c r="AG98" s="243" t="str">
        <f t="shared" si="13"/>
        <v/>
      </c>
      <c r="AH98" s="243" t="str">
        <f t="shared" si="14"/>
        <v>×</v>
      </c>
      <c r="AI98" s="231" t="str">
        <f t="shared" si="15"/>
        <v/>
      </c>
      <c r="AJ98" s="232" t="str">
        <f t="shared" si="11"/>
        <v/>
      </c>
      <c r="AP98" s="890" t="str">
        <f t="shared" si="16"/>
        <v/>
      </c>
    </row>
    <row r="99" spans="1:42" ht="36.75" customHeight="1">
      <c r="A99" s="233">
        <f t="shared" si="17"/>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t="str">
        <f t="shared" si="10"/>
        <v/>
      </c>
      <c r="N99" s="205"/>
      <c r="O99" s="204"/>
      <c r="P99" s="204"/>
      <c r="Q99" s="171"/>
      <c r="R99" s="470"/>
      <c r="S99" s="471"/>
      <c r="T99" s="46"/>
      <c r="U99" s="716" t="str">
        <f t="shared" si="12"/>
        <v/>
      </c>
      <c r="V99" s="716"/>
      <c r="W99" s="716"/>
      <c r="X99" s="716"/>
      <c r="Y99" s="716"/>
      <c r="Z99" s="716"/>
      <c r="AA99" s="716"/>
      <c r="AB99" s="716"/>
      <c r="AC99" s="716"/>
      <c r="AD99" s="716"/>
      <c r="AE99" s="716"/>
      <c r="AG99" s="243" t="str">
        <f t="shared" si="13"/>
        <v/>
      </c>
      <c r="AH99" s="243" t="str">
        <f t="shared" si="14"/>
        <v>×</v>
      </c>
      <c r="AI99" s="231" t="str">
        <f t="shared" si="15"/>
        <v/>
      </c>
      <c r="AJ99" s="232" t="str">
        <f t="shared" si="11"/>
        <v/>
      </c>
      <c r="AP99" s="890" t="str">
        <f t="shared" si="16"/>
        <v/>
      </c>
    </row>
    <row r="100" spans="1:42" ht="36.75" customHeight="1">
      <c r="A100" s="233">
        <f t="shared" si="17"/>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t="str">
        <f t="shared" si="10"/>
        <v/>
      </c>
      <c r="N100" s="205"/>
      <c r="O100" s="204"/>
      <c r="P100" s="204"/>
      <c r="Q100" s="171"/>
      <c r="R100" s="470"/>
      <c r="S100" s="471"/>
      <c r="T100" s="46"/>
      <c r="U100" s="716" t="str">
        <f t="shared" si="12"/>
        <v/>
      </c>
      <c r="V100" s="716"/>
      <c r="W100" s="716"/>
      <c r="X100" s="716"/>
      <c r="Y100" s="716"/>
      <c r="Z100" s="716"/>
      <c r="AA100" s="716"/>
      <c r="AB100" s="716"/>
      <c r="AC100" s="716"/>
      <c r="AD100" s="716"/>
      <c r="AE100" s="716"/>
      <c r="AG100" s="243" t="str">
        <f t="shared" si="13"/>
        <v/>
      </c>
      <c r="AH100" s="243" t="str">
        <f t="shared" si="14"/>
        <v>×</v>
      </c>
      <c r="AI100" s="231" t="str">
        <f t="shared" si="15"/>
        <v/>
      </c>
      <c r="AJ100" s="232" t="str">
        <f t="shared" si="11"/>
        <v/>
      </c>
      <c r="AP100" s="890" t="str">
        <f t="shared" si="16"/>
        <v/>
      </c>
    </row>
    <row r="101" spans="1:42" ht="36.75" customHeight="1">
      <c r="A101" s="233">
        <f t="shared" si="17"/>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t="str">
        <f t="shared" si="10"/>
        <v/>
      </c>
      <c r="N101" s="205"/>
      <c r="O101" s="204"/>
      <c r="P101" s="204"/>
      <c r="Q101" s="171"/>
      <c r="R101" s="470"/>
      <c r="S101" s="471"/>
      <c r="T101" s="46"/>
      <c r="U101" s="716" t="str">
        <f t="shared" si="12"/>
        <v/>
      </c>
      <c r="V101" s="716"/>
      <c r="W101" s="716"/>
      <c r="X101" s="716"/>
      <c r="Y101" s="716"/>
      <c r="Z101" s="716"/>
      <c r="AA101" s="716"/>
      <c r="AB101" s="716"/>
      <c r="AC101" s="716"/>
      <c r="AD101" s="716"/>
      <c r="AE101" s="716"/>
      <c r="AG101" s="243" t="str">
        <f t="shared" si="13"/>
        <v/>
      </c>
      <c r="AH101" s="243" t="str">
        <f t="shared" si="14"/>
        <v>×</v>
      </c>
      <c r="AI101" s="231" t="str">
        <f t="shared" si="15"/>
        <v/>
      </c>
      <c r="AJ101" s="232" t="str">
        <f t="shared" si="11"/>
        <v/>
      </c>
      <c r="AP101" s="890" t="str">
        <f t="shared" si="16"/>
        <v/>
      </c>
    </row>
    <row r="102" spans="1:42" ht="36.75" customHeight="1">
      <c r="A102" s="233">
        <f t="shared" si="17"/>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t="str">
        <f t="shared" si="10"/>
        <v/>
      </c>
      <c r="N102" s="205"/>
      <c r="O102" s="204"/>
      <c r="P102" s="204"/>
      <c r="Q102" s="171"/>
      <c r="R102" s="470"/>
      <c r="S102" s="471"/>
      <c r="T102" s="46"/>
      <c r="U102" s="716" t="str">
        <f t="shared" si="12"/>
        <v/>
      </c>
      <c r="V102" s="716"/>
      <c r="W102" s="716"/>
      <c r="X102" s="716"/>
      <c r="Y102" s="716"/>
      <c r="Z102" s="716"/>
      <c r="AA102" s="716"/>
      <c r="AB102" s="716"/>
      <c r="AC102" s="716"/>
      <c r="AD102" s="716"/>
      <c r="AE102" s="716"/>
      <c r="AG102" s="243" t="str">
        <f t="shared" si="13"/>
        <v/>
      </c>
      <c r="AH102" s="243" t="str">
        <f t="shared" si="14"/>
        <v>×</v>
      </c>
      <c r="AI102" s="231" t="str">
        <f t="shared" si="15"/>
        <v/>
      </c>
      <c r="AJ102" s="232" t="str">
        <f t="shared" si="11"/>
        <v/>
      </c>
      <c r="AP102" s="890" t="str">
        <f t="shared" si="16"/>
        <v/>
      </c>
    </row>
    <row r="103" spans="1:42" ht="36.75" customHeight="1">
      <c r="A103" s="233">
        <f t="shared" si="17"/>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t="str">
        <f t="shared" si="10"/>
        <v/>
      </c>
      <c r="N103" s="205"/>
      <c r="O103" s="204"/>
      <c r="P103" s="204"/>
      <c r="Q103" s="171"/>
      <c r="R103" s="470"/>
      <c r="S103" s="471"/>
      <c r="T103" s="46"/>
      <c r="U103" s="716" t="str">
        <f t="shared" si="12"/>
        <v/>
      </c>
      <c r="V103" s="716"/>
      <c r="W103" s="716"/>
      <c r="X103" s="716"/>
      <c r="Y103" s="716"/>
      <c r="Z103" s="716"/>
      <c r="AA103" s="716"/>
      <c r="AB103" s="716"/>
      <c r="AC103" s="716"/>
      <c r="AD103" s="716"/>
      <c r="AE103" s="716"/>
      <c r="AG103" s="243" t="str">
        <f t="shared" si="13"/>
        <v/>
      </c>
      <c r="AH103" s="243" t="str">
        <f t="shared" si="14"/>
        <v>×</v>
      </c>
      <c r="AI103" s="231" t="str">
        <f t="shared" si="15"/>
        <v/>
      </c>
      <c r="AJ103" s="232" t="str">
        <f t="shared" si="11"/>
        <v/>
      </c>
      <c r="AP103" s="890" t="str">
        <f t="shared" si="16"/>
        <v/>
      </c>
    </row>
    <row r="104" spans="1:42" ht="36.75" customHeight="1">
      <c r="A104" s="233">
        <f t="shared" si="17"/>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t="str">
        <f t="shared" si="10"/>
        <v/>
      </c>
      <c r="N104" s="205"/>
      <c r="O104" s="204"/>
      <c r="P104" s="204"/>
      <c r="Q104" s="171"/>
      <c r="R104" s="470"/>
      <c r="S104" s="471"/>
      <c r="T104" s="46"/>
      <c r="U104" s="716" t="str">
        <f t="shared" si="12"/>
        <v/>
      </c>
      <c r="V104" s="716"/>
      <c r="W104" s="716"/>
      <c r="X104" s="716"/>
      <c r="Y104" s="716"/>
      <c r="Z104" s="716"/>
      <c r="AA104" s="716"/>
      <c r="AB104" s="716"/>
      <c r="AC104" s="716"/>
      <c r="AD104" s="716"/>
      <c r="AE104" s="716"/>
      <c r="AG104" s="243" t="str">
        <f t="shared" si="13"/>
        <v/>
      </c>
      <c r="AH104" s="243" t="str">
        <f t="shared" si="14"/>
        <v>×</v>
      </c>
      <c r="AI104" s="231" t="str">
        <f t="shared" si="15"/>
        <v/>
      </c>
      <c r="AJ104" s="232" t="str">
        <f t="shared" si="11"/>
        <v/>
      </c>
      <c r="AP104" s="890" t="str">
        <f t="shared" si="16"/>
        <v/>
      </c>
    </row>
    <row r="105" spans="1:42" ht="36.75" customHeight="1">
      <c r="A105" s="233">
        <f t="shared" si="17"/>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t="str">
        <f t="shared" si="10"/>
        <v/>
      </c>
      <c r="N105" s="205"/>
      <c r="O105" s="204"/>
      <c r="P105" s="204"/>
      <c r="Q105" s="171"/>
      <c r="R105" s="470"/>
      <c r="S105" s="471"/>
      <c r="T105" s="46"/>
      <c r="U105" s="716" t="str">
        <f t="shared" si="12"/>
        <v/>
      </c>
      <c r="V105" s="716"/>
      <c r="W105" s="716"/>
      <c r="X105" s="716"/>
      <c r="Y105" s="716"/>
      <c r="Z105" s="716"/>
      <c r="AA105" s="716"/>
      <c r="AB105" s="716"/>
      <c r="AC105" s="716"/>
      <c r="AD105" s="716"/>
      <c r="AE105" s="716"/>
      <c r="AG105" s="243" t="str">
        <f t="shared" si="13"/>
        <v/>
      </c>
      <c r="AH105" s="243" t="str">
        <f t="shared" si="14"/>
        <v>×</v>
      </c>
      <c r="AI105" s="231" t="str">
        <f t="shared" si="15"/>
        <v/>
      </c>
      <c r="AJ105" s="232" t="str">
        <f t="shared" si="11"/>
        <v/>
      </c>
      <c r="AP105" s="890" t="str">
        <f t="shared" si="16"/>
        <v/>
      </c>
    </row>
    <row r="106" spans="1:42" ht="36.75" customHeight="1">
      <c r="A106" s="233">
        <f t="shared" si="17"/>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t="str">
        <f t="shared" si="10"/>
        <v/>
      </c>
      <c r="N106" s="205"/>
      <c r="O106" s="204"/>
      <c r="P106" s="204"/>
      <c r="Q106" s="171"/>
      <c r="R106" s="470"/>
      <c r="S106" s="471"/>
      <c r="T106" s="46"/>
      <c r="U106" s="716" t="str">
        <f t="shared" si="12"/>
        <v/>
      </c>
      <c r="V106" s="716"/>
      <c r="W106" s="716"/>
      <c r="X106" s="716"/>
      <c r="Y106" s="716"/>
      <c r="Z106" s="716"/>
      <c r="AA106" s="716"/>
      <c r="AB106" s="716"/>
      <c r="AC106" s="716"/>
      <c r="AD106" s="716"/>
      <c r="AE106" s="716"/>
      <c r="AG106" s="243" t="str">
        <f t="shared" si="13"/>
        <v/>
      </c>
      <c r="AH106" s="243" t="str">
        <f t="shared" si="14"/>
        <v>×</v>
      </c>
      <c r="AI106" s="231" t="str">
        <f t="shared" si="15"/>
        <v/>
      </c>
      <c r="AJ106" s="232" t="str">
        <f t="shared" si="11"/>
        <v/>
      </c>
      <c r="AP106" s="890" t="str">
        <f t="shared" si="16"/>
        <v/>
      </c>
    </row>
    <row r="107" spans="1:42" ht="36.75" customHeight="1">
      <c r="A107" s="233">
        <f t="shared" si="17"/>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t="str">
        <f t="shared" ref="M107:M110" si="18">IFERROR(IF(I107="○",ROUNDDOWN(ROUNDDOWN(J107,0)*L107,0),""), "金額未入力")</f>
        <v/>
      </c>
      <c r="N107" s="205"/>
      <c r="O107" s="204"/>
      <c r="P107" s="204"/>
      <c r="Q107" s="171"/>
      <c r="R107" s="470"/>
      <c r="S107" s="471"/>
      <c r="T107" s="46"/>
      <c r="U107" s="716" t="str">
        <f t="shared" si="12"/>
        <v/>
      </c>
      <c r="V107" s="716"/>
      <c r="W107" s="716"/>
      <c r="X107" s="716"/>
      <c r="Y107" s="716"/>
      <c r="Z107" s="716"/>
      <c r="AA107" s="716"/>
      <c r="AB107" s="716"/>
      <c r="AC107" s="716"/>
      <c r="AD107" s="716"/>
      <c r="AE107" s="716"/>
      <c r="AG107" s="243" t="str">
        <f t="shared" si="13"/>
        <v/>
      </c>
      <c r="AH107" s="243" t="str">
        <f t="shared" si="14"/>
        <v>×</v>
      </c>
      <c r="AI107" s="231" t="str">
        <f t="shared" si="15"/>
        <v/>
      </c>
      <c r="AJ107" s="232" t="str">
        <f t="shared" si="11"/>
        <v/>
      </c>
      <c r="AP107" s="890" t="str">
        <f t="shared" si="16"/>
        <v/>
      </c>
    </row>
    <row r="108" spans="1:42" ht="36.75" customHeight="1">
      <c r="A108" s="233">
        <f t="shared" si="17"/>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t="str">
        <f t="shared" si="18"/>
        <v/>
      </c>
      <c r="N108" s="205"/>
      <c r="O108" s="204"/>
      <c r="P108" s="204"/>
      <c r="Q108" s="171"/>
      <c r="R108" s="470"/>
      <c r="S108" s="471"/>
      <c r="T108" s="46"/>
      <c r="U108" s="716" t="str">
        <f t="shared" si="12"/>
        <v/>
      </c>
      <c r="V108" s="716"/>
      <c r="W108" s="716"/>
      <c r="X108" s="716"/>
      <c r="Y108" s="716"/>
      <c r="Z108" s="716"/>
      <c r="AA108" s="716"/>
      <c r="AB108" s="716"/>
      <c r="AC108" s="716"/>
      <c r="AD108" s="716"/>
      <c r="AE108" s="716"/>
      <c r="AG108" s="243" t="str">
        <f t="shared" si="13"/>
        <v/>
      </c>
      <c r="AH108" s="243" t="str">
        <f t="shared" si="14"/>
        <v>×</v>
      </c>
      <c r="AI108" s="231" t="str">
        <f t="shared" si="15"/>
        <v/>
      </c>
      <c r="AJ108" s="232" t="str">
        <f t="shared" si="11"/>
        <v/>
      </c>
      <c r="AP108" s="890" t="str">
        <f t="shared" si="16"/>
        <v/>
      </c>
    </row>
    <row r="109" spans="1:42" ht="36.75" customHeight="1">
      <c r="A109" s="233">
        <f t="shared" si="17"/>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t="str">
        <f t="shared" si="18"/>
        <v/>
      </c>
      <c r="N109" s="205"/>
      <c r="O109" s="204"/>
      <c r="P109" s="204"/>
      <c r="Q109" s="171"/>
      <c r="R109" s="470"/>
      <c r="S109" s="471"/>
      <c r="T109" s="46"/>
      <c r="U109" s="716" t="str">
        <f t="shared" si="12"/>
        <v/>
      </c>
      <c r="V109" s="716"/>
      <c r="W109" s="716"/>
      <c r="X109" s="716"/>
      <c r="Y109" s="716"/>
      <c r="Z109" s="716"/>
      <c r="AA109" s="716"/>
      <c r="AB109" s="716"/>
      <c r="AC109" s="716"/>
      <c r="AD109" s="716"/>
      <c r="AE109" s="716"/>
      <c r="AG109" s="243" t="str">
        <f t="shared" si="13"/>
        <v/>
      </c>
      <c r="AH109" s="243" t="str">
        <f t="shared" si="14"/>
        <v>×</v>
      </c>
      <c r="AI109" s="231" t="str">
        <f t="shared" si="15"/>
        <v/>
      </c>
      <c r="AJ109" s="232" t="str">
        <f t="shared" si="11"/>
        <v/>
      </c>
      <c r="AP109" s="890" t="str">
        <f t="shared" si="16"/>
        <v/>
      </c>
    </row>
    <row r="110" spans="1:42" ht="36.75" customHeight="1" thickBot="1">
      <c r="A110" s="237">
        <f t="shared" si="17"/>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t="str">
        <f t="shared" si="18"/>
        <v/>
      </c>
      <c r="N110" s="206"/>
      <c r="O110" s="207"/>
      <c r="P110" s="207"/>
      <c r="Q110" s="173"/>
      <c r="R110" s="472"/>
      <c r="S110" s="473"/>
      <c r="T110" s="46"/>
      <c r="U110" s="716" t="str">
        <f t="shared" si="12"/>
        <v/>
      </c>
      <c r="V110" s="716"/>
      <c r="W110" s="716"/>
      <c r="X110" s="716"/>
      <c r="Y110" s="716"/>
      <c r="Z110" s="716"/>
      <c r="AA110" s="716"/>
      <c r="AB110" s="716"/>
      <c r="AC110" s="716"/>
      <c r="AD110" s="716"/>
      <c r="AE110" s="716"/>
      <c r="AG110" s="243" t="str">
        <f t="shared" si="13"/>
        <v/>
      </c>
      <c r="AH110" s="243" t="str">
        <f t="shared" si="14"/>
        <v>×</v>
      </c>
      <c r="AI110" s="231" t="str">
        <f t="shared" si="15"/>
        <v/>
      </c>
      <c r="AJ110" s="232" t="str">
        <f t="shared" si="11"/>
        <v/>
      </c>
      <c r="AP110" s="890" t="str">
        <f t="shared" si="16"/>
        <v/>
      </c>
    </row>
    <row r="111" spans="1:42">
      <c r="C111" s="242"/>
      <c r="D111" s="242"/>
      <c r="E111" s="242"/>
      <c r="F111" s="242"/>
      <c r="G111" s="242"/>
    </row>
    <row r="112" spans="1:42">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9">IF(AND(O180="○",O180=Q177),1,"")</f>
        <v/>
      </c>
    </row>
    <row r="178" spans="3:21">
      <c r="C178" s="242"/>
      <c r="D178" s="242"/>
      <c r="E178" s="242"/>
      <c r="F178" s="242"/>
      <c r="G178" s="242"/>
      <c r="U178" t="str">
        <f t="shared" si="19"/>
        <v/>
      </c>
    </row>
    <row r="179" spans="3:21">
      <c r="C179" s="242"/>
      <c r="D179" s="242"/>
      <c r="E179" s="242"/>
      <c r="F179" s="242"/>
      <c r="G179" s="242"/>
      <c r="U179" t="str">
        <f t="shared" si="19"/>
        <v/>
      </c>
    </row>
    <row r="180" spans="3:21">
      <c r="C180" s="242"/>
      <c r="D180" s="242"/>
      <c r="E180" s="242"/>
      <c r="F180" s="242"/>
      <c r="G180" s="242"/>
      <c r="U180" t="str">
        <f t="shared" si="19"/>
        <v/>
      </c>
    </row>
    <row r="181" spans="3:21">
      <c r="C181" s="242"/>
      <c r="D181" s="242"/>
      <c r="E181" s="242"/>
      <c r="F181" s="242"/>
      <c r="G181" s="242"/>
      <c r="U181" t="str">
        <f t="shared" si="19"/>
        <v/>
      </c>
    </row>
    <row r="182" spans="3:21">
      <c r="C182" s="242"/>
      <c r="D182" s="242"/>
      <c r="E182" s="242"/>
      <c r="F182" s="242"/>
      <c r="G182" s="242"/>
      <c r="U182" t="str">
        <f t="shared" si="19"/>
        <v/>
      </c>
    </row>
    <row r="183" spans="3:21">
      <c r="C183" s="242"/>
      <c r="D183" s="242"/>
      <c r="E183" s="242"/>
      <c r="F183" s="242"/>
      <c r="G183" s="242"/>
      <c r="U183" t="str">
        <f t="shared" si="19"/>
        <v/>
      </c>
    </row>
    <row r="184" spans="3:21">
      <c r="C184" s="242"/>
      <c r="D184" s="242"/>
      <c r="E184" s="242"/>
      <c r="F184" s="242"/>
      <c r="G184" s="242"/>
      <c r="U184" t="str">
        <f t="shared" si="19"/>
        <v/>
      </c>
    </row>
    <row r="185" spans="3:21">
      <c r="C185" s="242"/>
      <c r="D185" s="242"/>
      <c r="E185" s="242"/>
      <c r="F185" s="242"/>
      <c r="G185" s="242"/>
      <c r="U185" t="str">
        <f t="shared" si="19"/>
        <v/>
      </c>
    </row>
    <row r="186" spans="3:21">
      <c r="C186" s="242"/>
      <c r="D186" s="242"/>
      <c r="E186" s="242"/>
      <c r="F186" s="242"/>
      <c r="G186" s="242"/>
      <c r="U186" t="str">
        <f t="shared" si="19"/>
        <v/>
      </c>
    </row>
    <row r="187" spans="3:21">
      <c r="C187" s="242"/>
      <c r="D187" s="242"/>
      <c r="E187" s="242"/>
      <c r="F187" s="242"/>
      <c r="G187" s="242"/>
      <c r="U187" t="str">
        <f t="shared" si="19"/>
        <v/>
      </c>
    </row>
    <row r="188" spans="3:21">
      <c r="C188" s="242"/>
      <c r="D188" s="242"/>
      <c r="E188" s="242"/>
      <c r="F188" s="242"/>
      <c r="G188" s="242"/>
      <c r="U188" t="str">
        <f t="shared" si="19"/>
        <v/>
      </c>
    </row>
    <row r="189" spans="3:21">
      <c r="C189" s="242"/>
      <c r="D189" s="242"/>
      <c r="E189" s="242"/>
      <c r="F189" s="242"/>
      <c r="G189" s="242"/>
      <c r="U189" t="str">
        <f t="shared" si="19"/>
        <v/>
      </c>
    </row>
    <row r="190" spans="3:21">
      <c r="C190" s="242"/>
      <c r="D190" s="242"/>
      <c r="E190" s="242"/>
      <c r="F190" s="242"/>
      <c r="G190" s="242"/>
      <c r="U190" t="str">
        <f t="shared" si="19"/>
        <v/>
      </c>
    </row>
    <row r="191" spans="3:21">
      <c r="C191" s="242"/>
      <c r="D191" s="242"/>
      <c r="E191" s="242"/>
      <c r="F191" s="242"/>
      <c r="G191" s="242"/>
      <c r="U191" t="str">
        <f t="shared" si="19"/>
        <v/>
      </c>
    </row>
    <row r="192" spans="3:21">
      <c r="C192" s="242"/>
      <c r="D192" s="242"/>
      <c r="E192" s="242"/>
      <c r="F192" s="242"/>
      <c r="G192" s="242"/>
      <c r="U192" t="str">
        <f t="shared" si="19"/>
        <v/>
      </c>
    </row>
    <row r="193" spans="3:21">
      <c r="C193" s="242"/>
      <c r="D193" s="242"/>
      <c r="E193" s="242"/>
      <c r="F193" s="242"/>
      <c r="G193" s="242"/>
      <c r="U193" t="str">
        <f t="shared" si="19"/>
        <v/>
      </c>
    </row>
    <row r="194" spans="3:21">
      <c r="C194" s="242"/>
      <c r="D194" s="242"/>
      <c r="E194" s="242"/>
      <c r="F194" s="242"/>
      <c r="G194" s="242"/>
      <c r="U194" t="str">
        <f t="shared" si="19"/>
        <v/>
      </c>
    </row>
    <row r="195" spans="3:21">
      <c r="C195" s="242"/>
      <c r="D195" s="242"/>
      <c r="E195" s="242"/>
      <c r="F195" s="242"/>
      <c r="G195" s="242"/>
      <c r="U195" t="str">
        <f t="shared" si="19"/>
        <v/>
      </c>
    </row>
    <row r="196" spans="3:21">
      <c r="C196" s="242"/>
      <c r="D196" s="242"/>
      <c r="E196" s="242"/>
      <c r="F196" s="242"/>
      <c r="G196" s="242"/>
      <c r="U196" t="str">
        <f t="shared" si="19"/>
        <v/>
      </c>
    </row>
    <row r="197" spans="3:21">
      <c r="C197" s="242"/>
      <c r="D197" s="242"/>
      <c r="E197" s="242"/>
      <c r="F197" s="242"/>
      <c r="G197" s="242"/>
      <c r="U197" t="str">
        <f t="shared" si="19"/>
        <v/>
      </c>
    </row>
    <row r="198" spans="3:21">
      <c r="C198" s="242"/>
      <c r="D198" s="242"/>
      <c r="E198" s="242"/>
      <c r="F198" s="242"/>
      <c r="G198" s="242"/>
      <c r="U198" t="str">
        <f t="shared" si="19"/>
        <v/>
      </c>
    </row>
    <row r="199" spans="3:21">
      <c r="C199" s="242"/>
      <c r="D199" s="242"/>
      <c r="E199" s="242"/>
      <c r="F199" s="242"/>
      <c r="G199" s="242"/>
      <c r="U199" t="str">
        <f t="shared" si="19"/>
        <v/>
      </c>
    </row>
    <row r="200" spans="3:21">
      <c r="C200" s="242"/>
      <c r="D200" s="242"/>
      <c r="E200" s="242"/>
      <c r="F200" s="242"/>
      <c r="G200" s="242"/>
      <c r="U200" t="str">
        <f t="shared" si="19"/>
        <v/>
      </c>
    </row>
    <row r="201" spans="3:21">
      <c r="C201" s="242"/>
      <c r="D201" s="242"/>
      <c r="E201" s="242"/>
      <c r="F201" s="242"/>
      <c r="G201" s="242"/>
      <c r="U201" t="str">
        <f t="shared" si="19"/>
        <v/>
      </c>
    </row>
    <row r="202" spans="3:21">
      <c r="C202" s="242"/>
      <c r="D202" s="242"/>
      <c r="E202" s="242"/>
      <c r="F202" s="242"/>
      <c r="G202" s="242"/>
      <c r="U202" t="str">
        <f t="shared" si="19"/>
        <v/>
      </c>
    </row>
    <row r="203" spans="3:21">
      <c r="C203" s="242"/>
      <c r="D203" s="242"/>
      <c r="E203" s="242"/>
      <c r="F203" s="242"/>
      <c r="G203" s="242"/>
      <c r="U203" t="str">
        <f t="shared" si="19"/>
        <v/>
      </c>
    </row>
    <row r="204" spans="3:21">
      <c r="C204" s="242"/>
      <c r="D204" s="242"/>
      <c r="E204" s="242"/>
      <c r="F204" s="242"/>
      <c r="G204" s="242"/>
      <c r="U204" t="str">
        <f t="shared" si="19"/>
        <v/>
      </c>
    </row>
    <row r="205" spans="3:21">
      <c r="C205" s="242"/>
      <c r="D205" s="242"/>
      <c r="E205" s="242"/>
      <c r="F205" s="242"/>
      <c r="G205" s="242"/>
      <c r="U205" t="str">
        <f t="shared" si="19"/>
        <v/>
      </c>
    </row>
    <row r="206" spans="3:21">
      <c r="C206" s="242"/>
      <c r="D206" s="242"/>
      <c r="E206" s="242"/>
      <c r="F206" s="242"/>
      <c r="G206" s="242"/>
      <c r="U206" t="str">
        <f t="shared" si="19"/>
        <v/>
      </c>
    </row>
    <row r="207" spans="3:21">
      <c r="C207" s="242"/>
      <c r="D207" s="242"/>
      <c r="E207" s="242"/>
      <c r="F207" s="242"/>
      <c r="G207" s="242"/>
      <c r="U207" t="str">
        <f t="shared" si="19"/>
        <v/>
      </c>
    </row>
    <row r="208" spans="3:21">
      <c r="C208" s="242"/>
      <c r="D208" s="242"/>
      <c r="E208" s="242"/>
      <c r="F208" s="242"/>
      <c r="G208" s="242"/>
      <c r="U208" t="str">
        <f t="shared" si="19"/>
        <v/>
      </c>
    </row>
    <row r="209" spans="3:21">
      <c r="C209" s="242"/>
      <c r="D209" s="242"/>
      <c r="E209" s="242"/>
      <c r="F209" s="242"/>
      <c r="G209" s="242"/>
      <c r="U209" t="str">
        <f t="shared" ref="U209:U240" si="20">IF(AND(O212="○",O212=Q209),1,"")</f>
        <v/>
      </c>
    </row>
    <row r="210" spans="3:21">
      <c r="C210" s="242"/>
      <c r="D210" s="242"/>
      <c r="E210" s="242"/>
      <c r="F210" s="242"/>
      <c r="G210" s="242"/>
      <c r="U210" t="str">
        <f t="shared" si="20"/>
        <v/>
      </c>
    </row>
    <row r="211" spans="3:21">
      <c r="C211" s="242"/>
      <c r="D211" s="242"/>
      <c r="E211" s="242"/>
      <c r="F211" s="242"/>
      <c r="G211" s="242"/>
      <c r="U211" t="str">
        <f t="shared" si="20"/>
        <v/>
      </c>
    </row>
    <row r="212" spans="3:21">
      <c r="C212" s="242"/>
      <c r="D212" s="242"/>
      <c r="E212" s="242"/>
      <c r="F212" s="242"/>
      <c r="G212" s="242"/>
      <c r="U212" t="str">
        <f t="shared" si="20"/>
        <v/>
      </c>
    </row>
    <row r="213" spans="3:21">
      <c r="C213" s="242"/>
      <c r="D213" s="242"/>
      <c r="E213" s="242"/>
      <c r="F213" s="242"/>
      <c r="G213" s="242"/>
      <c r="U213" t="str">
        <f t="shared" si="20"/>
        <v/>
      </c>
    </row>
    <row r="214" spans="3:21">
      <c r="C214" s="242"/>
      <c r="D214" s="242"/>
      <c r="E214" s="242"/>
      <c r="F214" s="242"/>
      <c r="G214" s="242"/>
      <c r="U214" t="str">
        <f t="shared" si="20"/>
        <v/>
      </c>
    </row>
    <row r="215" spans="3:21">
      <c r="C215" s="242"/>
      <c r="D215" s="242"/>
      <c r="E215" s="242"/>
      <c r="F215" s="242"/>
      <c r="G215" s="242"/>
      <c r="U215" t="str">
        <f t="shared" si="20"/>
        <v/>
      </c>
    </row>
    <row r="216" spans="3:21">
      <c r="C216" s="242"/>
      <c r="D216" s="242"/>
      <c r="E216" s="242"/>
      <c r="F216" s="242"/>
      <c r="G216" s="242"/>
      <c r="U216" t="str">
        <f t="shared" si="20"/>
        <v/>
      </c>
    </row>
    <row r="217" spans="3:21">
      <c r="C217" s="242"/>
      <c r="D217" s="242"/>
      <c r="E217" s="242"/>
      <c r="F217" s="242"/>
      <c r="G217" s="242"/>
      <c r="U217" t="str">
        <f t="shared" si="20"/>
        <v/>
      </c>
    </row>
    <row r="218" spans="3:21">
      <c r="C218" s="242"/>
      <c r="D218" s="242"/>
      <c r="E218" s="242"/>
      <c r="F218" s="242"/>
      <c r="G218" s="242"/>
      <c r="U218" t="str">
        <f t="shared" si="20"/>
        <v/>
      </c>
    </row>
    <row r="219" spans="3:21">
      <c r="C219" s="242"/>
      <c r="D219" s="242"/>
      <c r="E219" s="242"/>
      <c r="F219" s="242"/>
      <c r="G219" s="242"/>
      <c r="U219" t="str">
        <f t="shared" si="20"/>
        <v/>
      </c>
    </row>
    <row r="220" spans="3:21">
      <c r="C220" s="242"/>
      <c r="D220" s="242"/>
      <c r="E220" s="242"/>
      <c r="F220" s="242"/>
      <c r="G220" s="242"/>
      <c r="U220" t="str">
        <f t="shared" si="20"/>
        <v/>
      </c>
    </row>
    <row r="221" spans="3:21">
      <c r="C221" s="242"/>
      <c r="D221" s="242"/>
      <c r="E221" s="242"/>
      <c r="F221" s="242"/>
      <c r="G221" s="242"/>
      <c r="U221" t="str">
        <f t="shared" si="20"/>
        <v/>
      </c>
    </row>
    <row r="222" spans="3:21">
      <c r="C222" s="242"/>
      <c r="D222" s="242"/>
      <c r="E222" s="242"/>
      <c r="F222" s="242"/>
      <c r="G222" s="242"/>
      <c r="U222" t="str">
        <f t="shared" si="20"/>
        <v/>
      </c>
    </row>
    <row r="223" spans="3:21">
      <c r="C223" s="242"/>
      <c r="D223" s="242"/>
      <c r="E223" s="242"/>
      <c r="F223" s="242"/>
      <c r="G223" s="242"/>
      <c r="U223" t="str">
        <f t="shared" si="20"/>
        <v/>
      </c>
    </row>
    <row r="224" spans="3:21">
      <c r="C224" s="242"/>
      <c r="D224" s="242"/>
      <c r="E224" s="242"/>
      <c r="F224" s="242"/>
      <c r="G224" s="242"/>
      <c r="U224" t="str">
        <f t="shared" si="20"/>
        <v/>
      </c>
    </row>
    <row r="225" spans="3:21">
      <c r="C225" s="242"/>
      <c r="D225" s="242"/>
      <c r="E225" s="242"/>
      <c r="F225" s="242"/>
      <c r="G225" s="242"/>
      <c r="U225" t="str">
        <f t="shared" si="20"/>
        <v/>
      </c>
    </row>
    <row r="226" spans="3:21">
      <c r="C226" s="242"/>
      <c r="D226" s="242"/>
      <c r="E226" s="242"/>
      <c r="F226" s="242"/>
      <c r="G226" s="242"/>
      <c r="U226" t="str">
        <f t="shared" si="20"/>
        <v/>
      </c>
    </row>
    <row r="227" spans="3:21">
      <c r="C227" s="242"/>
      <c r="D227" s="242"/>
      <c r="E227" s="242"/>
      <c r="F227" s="242"/>
      <c r="G227" s="242"/>
      <c r="U227" t="str">
        <f t="shared" si="20"/>
        <v/>
      </c>
    </row>
    <row r="228" spans="3:21">
      <c r="C228" s="242"/>
      <c r="D228" s="242"/>
      <c r="E228" s="242"/>
      <c r="F228" s="242"/>
      <c r="G228" s="242"/>
      <c r="U228" t="str">
        <f t="shared" si="20"/>
        <v/>
      </c>
    </row>
    <row r="229" spans="3:21">
      <c r="C229" s="242"/>
      <c r="D229" s="242"/>
      <c r="E229" s="242"/>
      <c r="F229" s="242"/>
      <c r="G229" s="242"/>
      <c r="U229" t="str">
        <f t="shared" si="20"/>
        <v/>
      </c>
    </row>
    <row r="230" spans="3:21">
      <c r="C230" s="242"/>
      <c r="D230" s="242"/>
      <c r="E230" s="242"/>
      <c r="F230" s="242"/>
      <c r="G230" s="242"/>
      <c r="U230" t="str">
        <f t="shared" si="20"/>
        <v/>
      </c>
    </row>
    <row r="231" spans="3:21">
      <c r="C231" s="242"/>
      <c r="D231" s="242"/>
      <c r="E231" s="242"/>
      <c r="F231" s="242"/>
      <c r="G231" s="242"/>
      <c r="U231" t="str">
        <f t="shared" si="20"/>
        <v/>
      </c>
    </row>
    <row r="232" spans="3:21">
      <c r="C232" s="242"/>
      <c r="D232" s="242"/>
      <c r="E232" s="242"/>
      <c r="F232" s="242"/>
      <c r="G232" s="242"/>
      <c r="U232" t="str">
        <f t="shared" si="20"/>
        <v/>
      </c>
    </row>
    <row r="233" spans="3:21">
      <c r="C233" s="242"/>
      <c r="D233" s="242"/>
      <c r="E233" s="242"/>
      <c r="F233" s="242"/>
      <c r="G233" s="242"/>
      <c r="U233" t="str">
        <f t="shared" si="20"/>
        <v/>
      </c>
    </row>
    <row r="234" spans="3:21">
      <c r="C234" s="242"/>
      <c r="D234" s="242"/>
      <c r="E234" s="242"/>
      <c r="F234" s="242"/>
      <c r="G234" s="242"/>
      <c r="U234" t="str">
        <f t="shared" si="20"/>
        <v/>
      </c>
    </row>
    <row r="235" spans="3:21">
      <c r="C235" s="242"/>
      <c r="D235" s="242"/>
      <c r="E235" s="242"/>
      <c r="F235" s="242"/>
      <c r="G235" s="242"/>
      <c r="U235" t="str">
        <f t="shared" si="20"/>
        <v/>
      </c>
    </row>
    <row r="236" spans="3:21">
      <c r="C236" s="242"/>
      <c r="D236" s="242"/>
      <c r="E236" s="242"/>
      <c r="F236" s="242"/>
      <c r="G236" s="242"/>
      <c r="U236" t="str">
        <f t="shared" si="20"/>
        <v/>
      </c>
    </row>
    <row r="237" spans="3:21">
      <c r="C237" s="242"/>
      <c r="D237" s="242"/>
      <c r="E237" s="242"/>
      <c r="F237" s="242"/>
      <c r="G237" s="242"/>
      <c r="U237" t="str">
        <f t="shared" si="20"/>
        <v/>
      </c>
    </row>
    <row r="238" spans="3:21">
      <c r="C238" s="242"/>
      <c r="D238" s="242"/>
      <c r="E238" s="242"/>
      <c r="F238" s="242"/>
      <c r="G238" s="242"/>
      <c r="U238" t="str">
        <f t="shared" si="20"/>
        <v/>
      </c>
    </row>
    <row r="239" spans="3:21">
      <c r="C239" s="242"/>
      <c r="D239" s="242"/>
      <c r="E239" s="242"/>
      <c r="F239" s="242"/>
      <c r="G239" s="242"/>
      <c r="U239" t="str">
        <f t="shared" si="20"/>
        <v/>
      </c>
    </row>
    <row r="240" spans="3:21">
      <c r="C240" s="242"/>
      <c r="D240" s="242"/>
      <c r="E240" s="242"/>
      <c r="F240" s="242"/>
      <c r="G240" s="242"/>
      <c r="U240" t="str">
        <f t="shared" si="20"/>
        <v/>
      </c>
    </row>
    <row r="241" spans="3:21">
      <c r="C241" s="242"/>
      <c r="D241" s="242"/>
      <c r="E241" s="242"/>
      <c r="F241" s="242"/>
      <c r="G241" s="242"/>
      <c r="U241" t="str">
        <f t="shared" ref="U241:U272" si="21">IF(AND(O244="○",O244=Q241),1,"")</f>
        <v/>
      </c>
    </row>
    <row r="242" spans="3:21">
      <c r="C242" s="242"/>
      <c r="D242" s="242"/>
      <c r="E242" s="242"/>
      <c r="F242" s="242"/>
      <c r="G242" s="242"/>
      <c r="U242" t="str">
        <f t="shared" si="21"/>
        <v/>
      </c>
    </row>
    <row r="243" spans="3:21">
      <c r="C243" s="242"/>
      <c r="D243" s="242"/>
      <c r="E243" s="242"/>
      <c r="F243" s="242"/>
      <c r="G243" s="242"/>
      <c r="U243" t="str">
        <f t="shared" si="21"/>
        <v/>
      </c>
    </row>
    <row r="244" spans="3:21">
      <c r="C244" s="242"/>
      <c r="D244" s="242"/>
      <c r="E244" s="242"/>
      <c r="F244" s="242"/>
      <c r="G244" s="242"/>
      <c r="U244" t="str">
        <f t="shared" si="21"/>
        <v/>
      </c>
    </row>
    <row r="245" spans="3:21">
      <c r="C245" s="242"/>
      <c r="D245" s="242"/>
      <c r="E245" s="242"/>
      <c r="F245" s="242"/>
      <c r="G245" s="242"/>
      <c r="U245" t="str">
        <f t="shared" si="21"/>
        <v/>
      </c>
    </row>
    <row r="246" spans="3:21">
      <c r="C246" s="242"/>
      <c r="D246" s="242"/>
      <c r="E246" s="242"/>
      <c r="F246" s="242"/>
      <c r="G246" s="242"/>
      <c r="U246" t="str">
        <f t="shared" si="21"/>
        <v/>
      </c>
    </row>
    <row r="247" spans="3:21">
      <c r="C247" s="242"/>
      <c r="D247" s="242"/>
      <c r="E247" s="242"/>
      <c r="F247" s="242"/>
      <c r="G247" s="242"/>
      <c r="U247" t="str">
        <f t="shared" si="21"/>
        <v/>
      </c>
    </row>
    <row r="248" spans="3:21">
      <c r="C248" s="242"/>
      <c r="D248" s="242"/>
      <c r="E248" s="242"/>
      <c r="F248" s="242"/>
      <c r="G248" s="242"/>
      <c r="U248" t="str">
        <f t="shared" si="21"/>
        <v/>
      </c>
    </row>
    <row r="249" spans="3:21">
      <c r="C249" s="242"/>
      <c r="D249" s="242"/>
      <c r="E249" s="242"/>
      <c r="F249" s="242"/>
      <c r="G249" s="242"/>
      <c r="U249" t="str">
        <f t="shared" si="21"/>
        <v/>
      </c>
    </row>
    <row r="250" spans="3:21">
      <c r="C250" s="242"/>
      <c r="D250" s="242"/>
      <c r="E250" s="242"/>
      <c r="F250" s="242"/>
      <c r="G250" s="242"/>
      <c r="U250" t="str">
        <f t="shared" si="21"/>
        <v/>
      </c>
    </row>
    <row r="251" spans="3:21">
      <c r="C251" s="242"/>
      <c r="D251" s="242"/>
      <c r="E251" s="242"/>
      <c r="F251" s="242"/>
      <c r="G251" s="242"/>
      <c r="U251" t="str">
        <f t="shared" si="21"/>
        <v/>
      </c>
    </row>
    <row r="252" spans="3:21">
      <c r="C252" s="242"/>
      <c r="D252" s="242"/>
      <c r="E252" s="242"/>
      <c r="F252" s="242"/>
      <c r="G252" s="242"/>
      <c r="U252" t="str">
        <f t="shared" si="21"/>
        <v/>
      </c>
    </row>
    <row r="253" spans="3:21">
      <c r="C253" s="242"/>
      <c r="D253" s="242"/>
      <c r="E253" s="242"/>
      <c r="F253" s="242"/>
      <c r="G253" s="242"/>
      <c r="U253" t="str">
        <f t="shared" si="21"/>
        <v/>
      </c>
    </row>
    <row r="254" spans="3:21">
      <c r="C254" s="242"/>
      <c r="D254" s="242"/>
      <c r="E254" s="242"/>
      <c r="F254" s="242"/>
      <c r="G254" s="242"/>
      <c r="U254" t="str">
        <f t="shared" si="21"/>
        <v/>
      </c>
    </row>
    <row r="255" spans="3:21">
      <c r="C255" s="242"/>
      <c r="D255" s="242"/>
      <c r="E255" s="242"/>
      <c r="F255" s="242"/>
      <c r="G255" s="242"/>
      <c r="U255" t="str">
        <f t="shared" si="21"/>
        <v/>
      </c>
    </row>
    <row r="256" spans="3:21">
      <c r="C256" s="242"/>
      <c r="D256" s="242"/>
      <c r="E256" s="242"/>
      <c r="F256" s="242"/>
      <c r="G256" s="242"/>
      <c r="U256" t="str">
        <f t="shared" si="21"/>
        <v/>
      </c>
    </row>
    <row r="257" spans="3:21">
      <c r="C257" s="242"/>
      <c r="D257" s="242"/>
      <c r="E257" s="242"/>
      <c r="F257" s="242"/>
      <c r="G257" s="242"/>
      <c r="U257" t="str">
        <f t="shared" si="21"/>
        <v/>
      </c>
    </row>
    <row r="258" spans="3:21">
      <c r="C258" s="242"/>
      <c r="D258" s="242"/>
      <c r="E258" s="242"/>
      <c r="F258" s="242"/>
      <c r="G258" s="242"/>
      <c r="U258" t="str">
        <f t="shared" si="21"/>
        <v/>
      </c>
    </row>
    <row r="259" spans="3:21">
      <c r="C259" s="242"/>
      <c r="D259" s="242"/>
      <c r="E259" s="242"/>
      <c r="F259" s="242"/>
      <c r="G259" s="242"/>
      <c r="U259" t="str">
        <f t="shared" si="21"/>
        <v/>
      </c>
    </row>
    <row r="260" spans="3:21">
      <c r="C260" s="242"/>
      <c r="D260" s="242"/>
      <c r="E260" s="242"/>
      <c r="F260" s="242"/>
      <c r="G260" s="242"/>
      <c r="U260" t="str">
        <f t="shared" si="21"/>
        <v/>
      </c>
    </row>
    <row r="261" spans="3:21">
      <c r="C261" s="242"/>
      <c r="D261" s="242"/>
      <c r="E261" s="242"/>
      <c r="F261" s="242"/>
      <c r="G261" s="242"/>
      <c r="U261" t="str">
        <f t="shared" si="21"/>
        <v/>
      </c>
    </row>
    <row r="262" spans="3:21">
      <c r="C262" s="242"/>
      <c r="D262" s="242"/>
      <c r="E262" s="242"/>
      <c r="F262" s="242"/>
      <c r="G262" s="242"/>
      <c r="U262" t="str">
        <f t="shared" si="21"/>
        <v/>
      </c>
    </row>
    <row r="263" spans="3:21">
      <c r="C263" s="242"/>
      <c r="D263" s="242"/>
      <c r="E263" s="242"/>
      <c r="F263" s="242"/>
      <c r="G263" s="242"/>
      <c r="U263" t="str">
        <f t="shared" si="21"/>
        <v/>
      </c>
    </row>
    <row r="264" spans="3:21">
      <c r="C264" s="242"/>
      <c r="D264" s="242"/>
      <c r="E264" s="242"/>
      <c r="F264" s="242"/>
      <c r="G264" s="242"/>
      <c r="U264" t="str">
        <f t="shared" si="21"/>
        <v/>
      </c>
    </row>
    <row r="265" spans="3:21">
      <c r="C265" s="242"/>
      <c r="D265" s="242"/>
      <c r="E265" s="242"/>
      <c r="F265" s="242"/>
      <c r="G265" s="242"/>
      <c r="U265" t="str">
        <f t="shared" si="21"/>
        <v/>
      </c>
    </row>
    <row r="266" spans="3:21">
      <c r="C266" s="242"/>
      <c r="D266" s="242"/>
      <c r="E266" s="242"/>
      <c r="F266" s="242"/>
      <c r="G266" s="242"/>
      <c r="U266" t="str">
        <f t="shared" si="21"/>
        <v/>
      </c>
    </row>
    <row r="267" spans="3:21">
      <c r="C267" s="242"/>
      <c r="D267" s="242"/>
      <c r="E267" s="242"/>
      <c r="F267" s="242"/>
      <c r="G267" s="242"/>
      <c r="U267" t="str">
        <f t="shared" si="21"/>
        <v/>
      </c>
    </row>
    <row r="268" spans="3:21">
      <c r="C268" s="242"/>
      <c r="D268" s="242"/>
      <c r="E268" s="242"/>
      <c r="F268" s="242"/>
      <c r="G268" s="242"/>
      <c r="U268" t="str">
        <f t="shared" si="21"/>
        <v/>
      </c>
    </row>
    <row r="269" spans="3:21">
      <c r="C269" s="242"/>
      <c r="D269" s="242"/>
      <c r="E269" s="242"/>
      <c r="F269" s="242"/>
      <c r="G269" s="242"/>
      <c r="U269" t="str">
        <f t="shared" si="21"/>
        <v/>
      </c>
    </row>
    <row r="270" spans="3:21">
      <c r="C270" s="242"/>
      <c r="D270" s="242"/>
      <c r="E270" s="242"/>
      <c r="F270" s="242"/>
      <c r="G270" s="242"/>
      <c r="U270" t="str">
        <f t="shared" si="21"/>
        <v/>
      </c>
    </row>
    <row r="271" spans="3:21">
      <c r="C271" s="242"/>
      <c r="D271" s="242"/>
      <c r="E271" s="242"/>
      <c r="F271" s="242"/>
      <c r="G271" s="242"/>
      <c r="U271" t="str">
        <f t="shared" si="21"/>
        <v/>
      </c>
    </row>
    <row r="272" spans="3:21">
      <c r="C272" s="242"/>
      <c r="D272" s="242"/>
      <c r="E272" s="242"/>
      <c r="F272" s="242"/>
      <c r="G272" s="242"/>
      <c r="U272" t="str">
        <f t="shared" si="21"/>
        <v/>
      </c>
    </row>
    <row r="273" spans="3:21">
      <c r="C273" s="242"/>
      <c r="D273" s="242"/>
      <c r="E273" s="242"/>
      <c r="F273" s="242"/>
      <c r="G273" s="242"/>
      <c r="U273" t="str">
        <f t="shared" ref="U273:U280" si="22">IF(AND(O276="○",O276=Q273),1,"")</f>
        <v/>
      </c>
    </row>
    <row r="274" spans="3:21">
      <c r="C274" s="242"/>
      <c r="D274" s="242"/>
      <c r="E274" s="242"/>
      <c r="F274" s="242"/>
      <c r="G274" s="242"/>
      <c r="U274" t="str">
        <f t="shared" si="22"/>
        <v/>
      </c>
    </row>
    <row r="275" spans="3:21">
      <c r="C275" s="242"/>
      <c r="D275" s="242"/>
      <c r="E275" s="242"/>
      <c r="F275" s="242"/>
      <c r="G275" s="242"/>
      <c r="U275" t="str">
        <f t="shared" si="22"/>
        <v/>
      </c>
    </row>
    <row r="276" spans="3:21">
      <c r="C276" s="242"/>
      <c r="D276" s="242"/>
      <c r="E276" s="242"/>
      <c r="F276" s="242"/>
      <c r="G276" s="242"/>
      <c r="U276" t="str">
        <f t="shared" si="22"/>
        <v/>
      </c>
    </row>
    <row r="277" spans="3:21">
      <c r="C277" s="242"/>
      <c r="D277" s="242"/>
      <c r="E277" s="242"/>
      <c r="F277" s="242"/>
      <c r="G277" s="242"/>
      <c r="U277" t="str">
        <f t="shared" si="22"/>
        <v/>
      </c>
    </row>
    <row r="278" spans="3:21">
      <c r="C278" s="242"/>
      <c r="D278" s="242"/>
      <c r="E278" s="242"/>
      <c r="F278" s="242"/>
      <c r="G278" s="242"/>
      <c r="U278" t="str">
        <f t="shared" si="22"/>
        <v/>
      </c>
    </row>
    <row r="279" spans="3:21">
      <c r="C279" s="242"/>
      <c r="D279" s="242"/>
      <c r="E279" s="242"/>
      <c r="F279" s="242"/>
      <c r="G279" s="242"/>
      <c r="U279" t="str">
        <f t="shared" si="22"/>
        <v/>
      </c>
    </row>
    <row r="280" spans="3:21">
      <c r="C280" s="242"/>
      <c r="D280" s="242"/>
      <c r="E280" s="242"/>
      <c r="F280" s="242"/>
      <c r="G280" s="242"/>
      <c r="U280" t="str">
        <f t="shared" si="22"/>
        <v/>
      </c>
    </row>
    <row r="281" spans="3:21">
      <c r="C281" s="242"/>
      <c r="D281" s="242"/>
      <c r="E281" s="242"/>
      <c r="F281" s="242"/>
      <c r="G281" s="242"/>
    </row>
    <row r="282" spans="3:21">
      <c r="C282" s="242"/>
      <c r="D282" s="242"/>
      <c r="E282" s="242"/>
      <c r="F282" s="242"/>
      <c r="G282" s="242"/>
    </row>
  </sheetData>
  <sheetProtection sheet="1" formatRows="0" insertRows="0" deleteRows="0" sort="0" autoFilter="0"/>
  <autoFilter ref="D10:D110" xr:uid="{55512DE5-1FA0-4501-A541-C7789F99C385}"/>
  <dataConsolidate/>
  <mergeCells count="129">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1"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pageSetUpPr fitToPage="1"/>
  </sheetPr>
  <dimension ref="A1:Z37"/>
  <sheetViews>
    <sheetView showGridLines="0" view="pageBreakPreview" topLeftCell="A10" zoomScaleNormal="100" zoomScaleSheetLayoutView="100" workbookViewId="0">
      <selection activeCell="B25" sqref="B25:S25"/>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4" t="s">
        <v>2114</v>
      </c>
      <c r="V2" s="755"/>
      <c r="W2" s="755"/>
      <c r="X2" s="755"/>
      <c r="Y2" s="755"/>
      <c r="Z2" s="756"/>
    </row>
    <row r="3" spans="1:26" ht="18" customHeight="1">
      <c r="U3" s="381"/>
    </row>
    <row r="4" spans="1:26" ht="18" customHeight="1">
      <c r="N4" s="382" t="s">
        <v>2115</v>
      </c>
      <c r="O4" s="480"/>
      <c r="P4" s="383" t="s">
        <v>2116</v>
      </c>
      <c r="Q4" s="480"/>
      <c r="R4" s="383" t="s">
        <v>54</v>
      </c>
      <c r="U4" s="380" t="str">
        <f>CONCATENATE(N4,O4,P4,Q4,R4)</f>
        <v>令和7年月日</v>
      </c>
    </row>
    <row r="5" spans="1:26" ht="18" customHeight="1">
      <c r="U5" s="384" t="s">
        <v>2117</v>
      </c>
    </row>
    <row r="7" spans="1:26" ht="18" customHeight="1">
      <c r="A7" s="478" t="s">
        <v>2118</v>
      </c>
      <c r="C7" s="478"/>
      <c r="D7" s="478"/>
      <c r="E7" s="478"/>
    </row>
    <row r="10" spans="1:26" ht="18" customHeight="1">
      <c r="H10" s="788" t="s">
        <v>2119</v>
      </c>
      <c r="I10" s="788"/>
      <c r="K10" s="789" t="str">
        <f>IF(基本情報入力シート!L22="","",基本情報入力シート!L22)</f>
        <v/>
      </c>
      <c r="L10" s="789"/>
      <c r="M10" s="789"/>
      <c r="N10" s="789"/>
      <c r="O10" s="789"/>
      <c r="P10" s="789"/>
      <c r="Q10" s="789"/>
      <c r="R10" s="789"/>
      <c r="S10" s="789"/>
    </row>
    <row r="11" spans="1:26" ht="18" customHeight="1">
      <c r="H11" s="788" t="s">
        <v>2120</v>
      </c>
      <c r="I11" s="790"/>
      <c r="K11" s="789" t="str">
        <f>IF(基本情報入力シート!L26="","",基本情報入力シート!L26)</f>
        <v/>
      </c>
      <c r="L11" s="789"/>
      <c r="M11" s="789"/>
      <c r="O11" s="789" t="str">
        <f>IF(基本情報入力シート!L27="","",基本情報入力シート!L27)</f>
        <v/>
      </c>
      <c r="P11" s="789"/>
      <c r="Q11" s="789"/>
      <c r="R11" s="789"/>
    </row>
    <row r="12" spans="1:26" ht="18" customHeight="1">
      <c r="H12" s="791" t="s">
        <v>2121</v>
      </c>
      <c r="I12" s="792"/>
      <c r="K12" s="789"/>
      <c r="L12" s="789"/>
      <c r="M12" s="789"/>
      <c r="O12" s="789"/>
      <c r="P12" s="789"/>
      <c r="Q12" s="789"/>
      <c r="R12" s="789"/>
    </row>
    <row r="15" spans="1:26" ht="33" customHeight="1">
      <c r="A15" s="784" t="s">
        <v>2223</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2222</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2122</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6"/>
      <c r="C22" s="786"/>
      <c r="D22" s="786"/>
      <c r="E22" s="786"/>
      <c r="F22" s="786"/>
      <c r="G22" s="786"/>
      <c r="H22" s="786"/>
      <c r="I22" s="786"/>
      <c r="J22" s="786"/>
      <c r="K22" s="786"/>
      <c r="L22" s="786"/>
      <c r="M22" s="786"/>
      <c r="N22" s="786"/>
      <c r="O22" s="786"/>
      <c r="P22" s="786"/>
      <c r="Q22" s="786"/>
      <c r="R22" s="786"/>
      <c r="S22" s="786"/>
    </row>
    <row r="24" spans="1:19" ht="18" customHeight="1">
      <c r="A24" s="785" t="s">
        <v>2209</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6"/>
      <c r="C25" s="786"/>
      <c r="D25" s="786"/>
      <c r="E25" s="786"/>
      <c r="F25" s="786"/>
      <c r="G25" s="786"/>
      <c r="H25" s="786"/>
      <c r="I25" s="786"/>
      <c r="J25" s="786"/>
      <c r="K25" s="786"/>
      <c r="L25" s="786"/>
      <c r="M25" s="786"/>
      <c r="N25" s="786"/>
      <c r="O25" s="786"/>
      <c r="P25" s="786"/>
      <c r="Q25" s="786"/>
      <c r="R25" s="786"/>
      <c r="S25" s="786"/>
    </row>
    <row r="27" spans="1:19" ht="18" customHeight="1">
      <c r="A27" s="380" t="s">
        <v>2210</v>
      </c>
    </row>
    <row r="28" spans="1:19" ht="37.200000000000003" customHeight="1">
      <c r="A28" s="385"/>
      <c r="B28" s="786"/>
      <c r="C28" s="786"/>
      <c r="D28" s="786"/>
      <c r="E28" s="786"/>
      <c r="F28" s="786"/>
      <c r="G28" s="786"/>
      <c r="H28" s="786"/>
      <c r="I28" s="786"/>
      <c r="J28" s="786"/>
      <c r="K28" s="786"/>
      <c r="L28" s="786"/>
      <c r="M28" s="786"/>
      <c r="N28" s="786"/>
      <c r="O28" s="786"/>
      <c r="P28" s="786"/>
      <c r="Q28" s="786"/>
      <c r="R28" s="786"/>
      <c r="S28" s="786"/>
    </row>
    <row r="30" spans="1:19" ht="18" customHeight="1">
      <c r="A30" s="785" t="s">
        <v>2211</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7"/>
      <c r="C31" s="787"/>
      <c r="D31" s="787"/>
      <c r="E31" s="787"/>
      <c r="F31" s="787"/>
      <c r="G31" s="787"/>
      <c r="H31" s="787"/>
      <c r="I31" s="787"/>
      <c r="J31" s="787"/>
      <c r="K31" s="787"/>
      <c r="L31" s="787"/>
      <c r="M31" s="787"/>
      <c r="N31" s="787"/>
      <c r="O31" s="787"/>
      <c r="P31" s="787"/>
      <c r="Q31" s="787"/>
      <c r="R31" s="787"/>
      <c r="S31" s="787"/>
    </row>
    <row r="33" spans="1:19" ht="18" customHeight="1">
      <c r="K33" s="380" t="s">
        <v>2123</v>
      </c>
    </row>
    <row r="34" spans="1:19" ht="18" customHeight="1">
      <c r="A34" s="479"/>
      <c r="K34" s="782" t="s">
        <v>2124</v>
      </c>
      <c r="L34" s="782"/>
      <c r="M34" s="782"/>
      <c r="N34" s="783"/>
      <c r="O34" s="783"/>
      <c r="P34" s="783"/>
      <c r="Q34" s="783"/>
      <c r="R34" s="783"/>
      <c r="S34" s="783"/>
    </row>
    <row r="35" spans="1:19" ht="18" customHeight="1">
      <c r="A35" s="387"/>
      <c r="K35" s="782" t="s">
        <v>2214</v>
      </c>
      <c r="L35" s="782"/>
      <c r="M35" s="782"/>
      <c r="N35" s="783"/>
      <c r="O35" s="783"/>
      <c r="P35" s="783"/>
      <c r="Q35" s="783"/>
      <c r="R35" s="783"/>
      <c r="S35" s="783"/>
    </row>
    <row r="36" spans="1:19" ht="18" customHeight="1">
      <c r="K36" s="781" t="s">
        <v>41</v>
      </c>
      <c r="L36" s="782" t="s">
        <v>25</v>
      </c>
      <c r="M36" s="782"/>
      <c r="N36" s="783"/>
      <c r="O36" s="783"/>
      <c r="P36" s="783"/>
      <c r="Q36" s="783"/>
      <c r="R36" s="783"/>
      <c r="S36" s="783"/>
    </row>
    <row r="37" spans="1:19" ht="18" customHeight="1">
      <c r="K37" s="781"/>
      <c r="L37" s="782" t="s">
        <v>26</v>
      </c>
      <c r="M37" s="782"/>
      <c r="N37" s="783"/>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pageSetUpPr fitToPage="1"/>
  </sheetPr>
  <dimension ref="A1:Z37"/>
  <sheetViews>
    <sheetView showGridLines="0" view="pageBreakPreview" topLeftCell="A10" zoomScaleNormal="100" zoomScaleSheetLayoutView="100" workbookViewId="0">
      <selection activeCell="A7" sqref="A7"/>
    </sheetView>
  </sheetViews>
  <sheetFormatPr defaultColWidth="9" defaultRowHeight="18" customHeight="1"/>
  <cols>
    <col min="1" max="19" width="4.554687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4" t="s">
        <v>2114</v>
      </c>
      <c r="V2" s="755"/>
      <c r="W2" s="755"/>
      <c r="X2" s="755"/>
      <c r="Y2" s="755"/>
      <c r="Z2" s="756"/>
    </row>
    <row r="3" spans="1:26" ht="18" customHeight="1">
      <c r="U3" s="381"/>
    </row>
    <row r="4" spans="1:26" ht="18" customHeight="1">
      <c r="N4" s="382" t="s">
        <v>2115</v>
      </c>
      <c r="O4" s="480"/>
      <c r="P4" s="383" t="s">
        <v>2116</v>
      </c>
      <c r="Q4" s="480"/>
      <c r="R4" s="383" t="s">
        <v>54</v>
      </c>
      <c r="U4" s="380" t="str">
        <f>CONCATENATE(N4,O4,P4,Q4,R4)</f>
        <v>令和7年月日</v>
      </c>
    </row>
    <row r="5" spans="1:26" ht="18" customHeight="1">
      <c r="U5" s="384" t="s">
        <v>2117</v>
      </c>
    </row>
    <row r="7" spans="1:26" ht="18" customHeight="1">
      <c r="A7" s="478" t="s">
        <v>2118</v>
      </c>
      <c r="C7" s="478"/>
      <c r="D7" s="478"/>
      <c r="E7" s="478"/>
    </row>
    <row r="10" spans="1:26" ht="18" customHeight="1">
      <c r="H10" s="788" t="s">
        <v>2119</v>
      </c>
      <c r="I10" s="788"/>
      <c r="K10" s="789" t="str">
        <f>IF(基本情報入力シート!L22="","",基本情報入力シート!L22)</f>
        <v/>
      </c>
      <c r="L10" s="789"/>
      <c r="M10" s="789"/>
      <c r="N10" s="789"/>
      <c r="O10" s="789"/>
      <c r="P10" s="789"/>
      <c r="Q10" s="789"/>
      <c r="R10" s="789"/>
      <c r="S10" s="789"/>
    </row>
    <row r="11" spans="1:26" ht="18" customHeight="1">
      <c r="H11" s="788" t="s">
        <v>2120</v>
      </c>
      <c r="I11" s="790"/>
      <c r="K11" s="789" t="str">
        <f>IF(基本情報入力シート!L26="","",基本情報入力シート!L26)</f>
        <v/>
      </c>
      <c r="L11" s="789"/>
      <c r="M11" s="789"/>
      <c r="O11" s="789" t="str">
        <f>IF(基本情報入力シート!L27="","",基本情報入力シート!L27)</f>
        <v/>
      </c>
      <c r="P11" s="789"/>
      <c r="Q11" s="789"/>
      <c r="R11" s="789"/>
    </row>
    <row r="12" spans="1:26" ht="18" customHeight="1">
      <c r="H12" s="791" t="s">
        <v>2121</v>
      </c>
      <c r="I12" s="792"/>
      <c r="K12" s="789"/>
      <c r="L12" s="789"/>
      <c r="M12" s="789"/>
      <c r="O12" s="789"/>
      <c r="P12" s="789"/>
      <c r="Q12" s="789"/>
      <c r="R12" s="789"/>
    </row>
    <row r="15" spans="1:26" ht="33" customHeight="1">
      <c r="A15" s="784" t="s">
        <v>2212</v>
      </c>
      <c r="B15" s="784"/>
      <c r="C15" s="784"/>
      <c r="D15" s="784"/>
      <c r="E15" s="784"/>
      <c r="F15" s="784"/>
      <c r="G15" s="784"/>
      <c r="H15" s="784"/>
      <c r="I15" s="784"/>
      <c r="J15" s="784"/>
      <c r="K15" s="784"/>
      <c r="L15" s="784"/>
      <c r="M15" s="784"/>
      <c r="N15" s="784"/>
      <c r="O15" s="784"/>
      <c r="P15" s="784"/>
      <c r="Q15" s="784"/>
      <c r="R15" s="784"/>
      <c r="S15" s="784"/>
    </row>
    <row r="17" spans="1:19" ht="49.95" customHeight="1">
      <c r="A17" s="785" t="s">
        <v>2213</v>
      </c>
      <c r="B17" s="785"/>
      <c r="C17" s="785"/>
      <c r="D17" s="785"/>
      <c r="E17" s="785"/>
      <c r="F17" s="785"/>
      <c r="G17" s="785"/>
      <c r="H17" s="785"/>
      <c r="I17" s="785"/>
      <c r="J17" s="785"/>
      <c r="K17" s="785"/>
      <c r="L17" s="785"/>
      <c r="M17" s="785"/>
      <c r="N17" s="785"/>
      <c r="O17" s="785"/>
      <c r="P17" s="785"/>
      <c r="Q17" s="785"/>
      <c r="R17" s="785"/>
      <c r="S17" s="785"/>
    </row>
    <row r="18" spans="1:19" ht="10.050000000000001"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4" t="s">
        <v>2122</v>
      </c>
      <c r="B19" s="784"/>
      <c r="C19" s="784"/>
      <c r="D19" s="784"/>
      <c r="E19" s="784"/>
      <c r="F19" s="784"/>
      <c r="G19" s="784"/>
      <c r="H19" s="784"/>
      <c r="I19" s="784"/>
      <c r="J19" s="784"/>
      <c r="K19" s="784"/>
      <c r="L19" s="784"/>
      <c r="M19" s="784"/>
      <c r="N19" s="784"/>
      <c r="O19" s="784"/>
      <c r="P19" s="784"/>
      <c r="Q19" s="784"/>
      <c r="R19" s="784"/>
      <c r="S19" s="784"/>
    </row>
    <row r="20" spans="1:19" ht="10.050000000000001"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6"/>
      <c r="C22" s="786"/>
      <c r="D22" s="786"/>
      <c r="E22" s="786"/>
      <c r="F22" s="786"/>
      <c r="G22" s="786"/>
      <c r="H22" s="786"/>
      <c r="I22" s="786"/>
      <c r="J22" s="786"/>
      <c r="K22" s="786"/>
      <c r="L22" s="786"/>
      <c r="M22" s="786"/>
      <c r="N22" s="786"/>
      <c r="O22" s="786"/>
      <c r="P22" s="786"/>
      <c r="Q22" s="786"/>
      <c r="R22" s="786"/>
      <c r="S22" s="786"/>
    </row>
    <row r="24" spans="1:19" ht="18" customHeight="1">
      <c r="A24" s="785" t="s">
        <v>2209</v>
      </c>
      <c r="B24" s="785"/>
      <c r="C24" s="785"/>
      <c r="D24" s="785"/>
      <c r="E24" s="785"/>
      <c r="F24" s="785"/>
      <c r="G24" s="785"/>
      <c r="H24" s="785"/>
      <c r="I24" s="785"/>
      <c r="J24" s="785"/>
      <c r="K24" s="785"/>
      <c r="L24" s="785"/>
      <c r="M24" s="785"/>
      <c r="N24" s="785"/>
      <c r="O24" s="785"/>
      <c r="P24" s="785"/>
      <c r="Q24" s="785"/>
      <c r="R24" s="785"/>
      <c r="S24" s="785"/>
    </row>
    <row r="25" spans="1:19" ht="18" customHeight="1">
      <c r="A25" s="385"/>
      <c r="B25" s="786"/>
      <c r="C25" s="786"/>
      <c r="D25" s="786"/>
      <c r="E25" s="786"/>
      <c r="F25" s="786"/>
      <c r="G25" s="786"/>
      <c r="H25" s="786"/>
      <c r="I25" s="786"/>
      <c r="J25" s="786"/>
      <c r="K25" s="786"/>
      <c r="L25" s="786"/>
      <c r="M25" s="786"/>
      <c r="N25" s="786"/>
      <c r="O25" s="786"/>
      <c r="P25" s="786"/>
      <c r="Q25" s="786"/>
      <c r="R25" s="786"/>
      <c r="S25" s="786"/>
    </row>
    <row r="27" spans="1:19" ht="18" customHeight="1">
      <c r="A27" s="380" t="s">
        <v>2210</v>
      </c>
    </row>
    <row r="28" spans="1:19" ht="40.200000000000003" customHeight="1">
      <c r="A28" s="385"/>
      <c r="B28" s="786"/>
      <c r="C28" s="786"/>
      <c r="D28" s="786"/>
      <c r="E28" s="786"/>
      <c r="F28" s="786"/>
      <c r="G28" s="786"/>
      <c r="H28" s="786"/>
      <c r="I28" s="786"/>
      <c r="J28" s="786"/>
      <c r="K28" s="786"/>
      <c r="L28" s="786"/>
      <c r="M28" s="786"/>
      <c r="N28" s="786"/>
      <c r="O28" s="786"/>
      <c r="P28" s="786"/>
      <c r="Q28" s="786"/>
      <c r="R28" s="786"/>
      <c r="S28" s="786"/>
    </row>
    <row r="30" spans="1:19" ht="18" customHeight="1">
      <c r="A30" s="785" t="s">
        <v>2211</v>
      </c>
      <c r="B30" s="785"/>
      <c r="C30" s="785"/>
      <c r="D30" s="785"/>
      <c r="E30" s="785"/>
      <c r="F30" s="785"/>
      <c r="G30" s="785"/>
      <c r="H30" s="785"/>
      <c r="I30" s="785"/>
      <c r="J30" s="785"/>
      <c r="K30" s="785"/>
      <c r="L30" s="785"/>
      <c r="M30" s="785"/>
      <c r="N30" s="785"/>
      <c r="O30" s="785"/>
      <c r="P30" s="785"/>
      <c r="Q30" s="785"/>
      <c r="R30" s="785"/>
      <c r="S30" s="785"/>
    </row>
    <row r="31" spans="1:19" ht="100.8" customHeight="1">
      <c r="A31" s="385"/>
      <c r="B31" s="787"/>
      <c r="C31" s="787"/>
      <c r="D31" s="787"/>
      <c r="E31" s="787"/>
      <c r="F31" s="787"/>
      <c r="G31" s="787"/>
      <c r="H31" s="787"/>
      <c r="I31" s="787"/>
      <c r="J31" s="787"/>
      <c r="K31" s="787"/>
      <c r="L31" s="787"/>
      <c r="M31" s="787"/>
      <c r="N31" s="787"/>
      <c r="O31" s="787"/>
      <c r="P31" s="787"/>
      <c r="Q31" s="787"/>
      <c r="R31" s="787"/>
      <c r="S31" s="787"/>
    </row>
    <row r="33" spans="1:19" ht="18" customHeight="1">
      <c r="K33" s="380" t="s">
        <v>2123</v>
      </c>
    </row>
    <row r="34" spans="1:19" ht="18" customHeight="1">
      <c r="A34" s="479"/>
      <c r="K34" s="782" t="s">
        <v>2124</v>
      </c>
      <c r="L34" s="782"/>
      <c r="M34" s="782"/>
      <c r="N34" s="783"/>
      <c r="O34" s="783"/>
      <c r="P34" s="783"/>
      <c r="Q34" s="783"/>
      <c r="R34" s="783"/>
      <c r="S34" s="783"/>
    </row>
    <row r="35" spans="1:19" ht="18" customHeight="1">
      <c r="A35" s="387"/>
      <c r="K35" s="782" t="s">
        <v>2214</v>
      </c>
      <c r="L35" s="782"/>
      <c r="M35" s="782"/>
      <c r="N35" s="783"/>
      <c r="O35" s="783"/>
      <c r="P35" s="783"/>
      <c r="Q35" s="783"/>
      <c r="R35" s="783"/>
      <c r="S35" s="783"/>
    </row>
    <row r="36" spans="1:19" ht="18" customHeight="1">
      <c r="K36" s="781" t="s">
        <v>41</v>
      </c>
      <c r="L36" s="782" t="s">
        <v>25</v>
      </c>
      <c r="M36" s="782"/>
      <c r="N36" s="783"/>
      <c r="O36" s="783"/>
      <c r="P36" s="783"/>
      <c r="Q36" s="783"/>
      <c r="R36" s="783"/>
      <c r="S36" s="783"/>
    </row>
    <row r="37" spans="1:19" ht="18" customHeight="1">
      <c r="K37" s="781"/>
      <c r="L37" s="782" t="s">
        <v>26</v>
      </c>
      <c r="M37" s="782"/>
      <c r="N37" s="783"/>
      <c r="O37" s="783"/>
      <c r="P37" s="783"/>
      <c r="Q37" s="783"/>
      <c r="R37" s="783"/>
      <c r="S37" s="783"/>
    </row>
  </sheetData>
  <sheetProtection sheet="1" objects="1" scenarios="1"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Y9" sqref="Y9"/>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3" t="s">
        <v>2125</v>
      </c>
      <c r="B1" s="793" t="s">
        <v>2221</v>
      </c>
      <c r="C1" s="797" t="s">
        <v>2126</v>
      </c>
      <c r="D1" s="799" t="s">
        <v>2127</v>
      </c>
      <c r="E1" s="795" t="s">
        <v>2128</v>
      </c>
      <c r="F1" s="793" t="s">
        <v>2129</v>
      </c>
      <c r="G1" s="795" t="s">
        <v>2130</v>
      </c>
      <c r="H1" s="801" t="s">
        <v>2131</v>
      </c>
      <c r="I1" s="795" t="s">
        <v>2132</v>
      </c>
      <c r="J1" s="795" t="s">
        <v>2133</v>
      </c>
      <c r="K1" s="795" t="s">
        <v>2134</v>
      </c>
      <c r="L1" s="793" t="s">
        <v>2135</v>
      </c>
      <c r="M1" s="793" t="s">
        <v>2220</v>
      </c>
      <c r="N1" s="793" t="s">
        <v>32</v>
      </c>
      <c r="O1" s="795" t="s">
        <v>2136</v>
      </c>
      <c r="P1" s="805" t="s">
        <v>2137</v>
      </c>
      <c r="Q1" s="807" t="s">
        <v>2138</v>
      </c>
      <c r="R1" s="809" t="s">
        <v>2139</v>
      </c>
      <c r="S1" s="811" t="s">
        <v>2140</v>
      </c>
      <c r="T1" s="813" t="s">
        <v>2141</v>
      </c>
      <c r="U1" s="813" t="s">
        <v>2142</v>
      </c>
      <c r="V1" s="813" t="s">
        <v>2143</v>
      </c>
      <c r="W1" s="815" t="s">
        <v>2144</v>
      </c>
      <c r="X1" s="803" t="s">
        <v>2145</v>
      </c>
      <c r="Y1" s="824" t="s">
        <v>2146</v>
      </c>
      <c r="Z1" s="824" t="s">
        <v>2147</v>
      </c>
      <c r="AA1" s="388" t="s">
        <v>2148</v>
      </c>
      <c r="AB1" s="826" t="s">
        <v>2149</v>
      </c>
      <c r="AC1" s="827"/>
      <c r="AD1" s="827"/>
      <c r="AE1" s="828"/>
      <c r="AF1" s="817" t="s">
        <v>2150</v>
      </c>
      <c r="AG1" s="818"/>
      <c r="AH1" s="818"/>
      <c r="AI1" s="818"/>
      <c r="AJ1" s="818"/>
      <c r="AK1" s="817" t="s">
        <v>2151</v>
      </c>
      <c r="AL1" s="818"/>
      <c r="AM1" s="818"/>
      <c r="AN1" s="818"/>
      <c r="AO1" s="818"/>
      <c r="AP1" s="818"/>
      <c r="AQ1" s="817" t="s">
        <v>2152</v>
      </c>
      <c r="AR1" s="818"/>
      <c r="AS1" s="818"/>
      <c r="AT1" s="818"/>
      <c r="AU1" s="818"/>
      <c r="AV1" s="819"/>
      <c r="AW1" s="817" t="s">
        <v>2153</v>
      </c>
      <c r="AX1" s="818"/>
      <c r="AY1" s="818"/>
      <c r="AZ1" s="818"/>
      <c r="BA1" s="818"/>
      <c r="BB1" s="819"/>
      <c r="BC1" s="393" t="s">
        <v>2154</v>
      </c>
      <c r="BD1" s="394" t="s">
        <v>2155</v>
      </c>
      <c r="BE1" s="820" t="s">
        <v>2156</v>
      </c>
      <c r="BF1" s="821"/>
      <c r="BG1" s="821"/>
      <c r="BH1" s="821"/>
      <c r="BI1" s="821"/>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2"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6"/>
      <c r="B2" s="794"/>
      <c r="C2" s="798"/>
      <c r="D2" s="800"/>
      <c r="E2" s="796"/>
      <c r="F2" s="794"/>
      <c r="G2" s="796"/>
      <c r="H2" s="802"/>
      <c r="I2" s="796"/>
      <c r="J2" s="796"/>
      <c r="K2" s="796"/>
      <c r="L2" s="796"/>
      <c r="M2" s="794"/>
      <c r="N2" s="794"/>
      <c r="O2" s="796"/>
      <c r="P2" s="806"/>
      <c r="Q2" s="808"/>
      <c r="R2" s="810"/>
      <c r="S2" s="812"/>
      <c r="T2" s="814"/>
      <c r="U2" s="814"/>
      <c r="V2" s="814"/>
      <c r="W2" s="816"/>
      <c r="X2" s="804"/>
      <c r="Y2" s="825"/>
      <c r="Z2" s="825"/>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3"/>
      <c r="BY2" s="420"/>
      <c r="BZ2" s="421" t="s">
        <v>2195</v>
      </c>
      <c r="CA2" s="421" t="s">
        <v>2195</v>
      </c>
      <c r="CB2" s="422" t="s">
        <v>2196</v>
      </c>
      <c r="CC2" s="423"/>
      <c r="CD2" s="423"/>
      <c r="CE2" s="423"/>
      <c r="CF2" s="423"/>
      <c r="CG2" s="407"/>
    </row>
    <row r="3" spans="1:85" ht="18" customHeight="1">
      <c r="A3" s="424">
        <v>1</v>
      </c>
      <c r="B3" s="428" t="str">
        <f>IF(基本情報入力シート!Z39="","",COUNTIF(基本情報入力シート!$Z$39:Z39,"&lt;60)"))</f>
        <v/>
      </c>
      <c r="C3" s="425"/>
      <c r="D3" s="424">
        <f>IF(基本情報入力シート!A39="","",基本情報入力シート!A39)</f>
        <v>1</v>
      </c>
      <c r="E3" s="426" t="str">
        <f>IF(基本情報入力シート!L22="","",基本情報入力シート!L22)</f>
        <v/>
      </c>
      <c r="F3" s="427" t="str">
        <f>IF(基本情報入力シート!L26="","",基本情報入力シート!L26)</f>
        <v/>
      </c>
      <c r="G3" s="427" t="str">
        <f>IF(基本情報入力シート!L27="","",基本情報入力シート!L27)</f>
        <v/>
      </c>
      <c r="H3" s="427" t="str">
        <f>IF(基本情報入力シート!L24="","",基本情報入力シート!L24)</f>
        <v/>
      </c>
      <c r="I3" s="427" t="str">
        <f>IF(基本情報入力シート!L23="","",基本情報入力シート!L23&amp;"-"&amp;基本情報入力シート!Q23)</f>
        <v/>
      </c>
      <c r="J3" s="426" t="str">
        <f>IF(基本情報入力シート!L31="","",基本情報入力シート!L31)</f>
        <v/>
      </c>
      <c r="K3" s="428" t="str">
        <f>IF(基本情報入力シート!L32="","",基本情報入力シート!L32)</f>
        <v/>
      </c>
      <c r="L3" s="428" t="str">
        <f>IF(基本情報入力シート!L30="","",基本情報入力シート!L30)</f>
        <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t="str">
        <f>IF(基本情報入力シート!Z40="","",COUNTIF(基本情報入力シート!$Z$39:Z40,"&lt;60)"))</f>
        <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IF(基本情報入力シート!Z41="","",COUNTIF(基本情報入力シート!$Z$39:Z41,"&lt;60)"))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IF(基本情報入力シート!Z42="","",COUNTIF(基本情報入力シート!$Z$39:Z42,"&lt;60)"))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IF(基本情報入力シート!Z43="","",COUNTIF(基本情報入力シート!$Z$39:Z43,"&lt;60)"))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IF(基本情報入力シート!Z44="","",COUNTIF(基本情報入力シート!$Z$39:Z44,"&lt;60)"))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6" customWidth="1"/>
    <col min="2" max="2" width="4.5546875" style="446" customWidth="1"/>
    <col min="3" max="3" width="6.33203125" style="459" customWidth="1"/>
    <col min="4" max="4" width="5.109375" style="406" customWidth="1"/>
    <col min="5" max="5" width="35.554687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554687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3" t="s">
        <v>2125</v>
      </c>
      <c r="B1" s="793" t="s">
        <v>2221</v>
      </c>
      <c r="C1" s="797" t="s">
        <v>2126</v>
      </c>
      <c r="D1" s="799" t="s">
        <v>2127</v>
      </c>
      <c r="E1" s="795" t="s">
        <v>2128</v>
      </c>
      <c r="F1" s="793" t="s">
        <v>2129</v>
      </c>
      <c r="G1" s="795" t="s">
        <v>2130</v>
      </c>
      <c r="H1" s="801" t="s">
        <v>2131</v>
      </c>
      <c r="I1" s="795" t="s">
        <v>2132</v>
      </c>
      <c r="J1" s="795" t="s">
        <v>2133</v>
      </c>
      <c r="K1" s="795" t="s">
        <v>2134</v>
      </c>
      <c r="L1" s="793" t="s">
        <v>2135</v>
      </c>
      <c r="M1" s="793" t="s">
        <v>2220</v>
      </c>
      <c r="N1" s="793" t="s">
        <v>32</v>
      </c>
      <c r="O1" s="795" t="s">
        <v>2136</v>
      </c>
      <c r="P1" s="805" t="s">
        <v>2137</v>
      </c>
      <c r="Q1" s="807" t="s">
        <v>2138</v>
      </c>
      <c r="R1" s="809" t="s">
        <v>2139</v>
      </c>
      <c r="S1" s="811" t="s">
        <v>2140</v>
      </c>
      <c r="T1" s="813" t="s">
        <v>2141</v>
      </c>
      <c r="U1" s="813" t="s">
        <v>2142</v>
      </c>
      <c r="V1" s="813" t="s">
        <v>2143</v>
      </c>
      <c r="W1" s="815" t="s">
        <v>2144</v>
      </c>
      <c r="X1" s="803" t="s">
        <v>2145</v>
      </c>
      <c r="Y1" s="824" t="s">
        <v>2146</v>
      </c>
      <c r="Z1" s="824" t="s">
        <v>2147</v>
      </c>
      <c r="AA1" s="388" t="s">
        <v>2148</v>
      </c>
      <c r="AB1" s="826" t="s">
        <v>2149</v>
      </c>
      <c r="AC1" s="827"/>
      <c r="AD1" s="827"/>
      <c r="AE1" s="828"/>
      <c r="AF1" s="817" t="s">
        <v>2150</v>
      </c>
      <c r="AG1" s="818"/>
      <c r="AH1" s="818"/>
      <c r="AI1" s="818"/>
      <c r="AJ1" s="818"/>
      <c r="AK1" s="817" t="s">
        <v>2151</v>
      </c>
      <c r="AL1" s="818"/>
      <c r="AM1" s="818"/>
      <c r="AN1" s="818"/>
      <c r="AO1" s="818"/>
      <c r="AP1" s="818"/>
      <c r="AQ1" s="817" t="s">
        <v>2152</v>
      </c>
      <c r="AR1" s="818"/>
      <c r="AS1" s="818"/>
      <c r="AT1" s="818"/>
      <c r="AU1" s="818"/>
      <c r="AV1" s="819"/>
      <c r="AW1" s="817" t="s">
        <v>2153</v>
      </c>
      <c r="AX1" s="818"/>
      <c r="AY1" s="818"/>
      <c r="AZ1" s="818"/>
      <c r="BA1" s="818"/>
      <c r="BB1" s="819"/>
      <c r="BC1" s="393" t="s">
        <v>2154</v>
      </c>
      <c r="BD1" s="394" t="s">
        <v>2155</v>
      </c>
      <c r="BE1" s="820" t="s">
        <v>2156</v>
      </c>
      <c r="BF1" s="821"/>
      <c r="BG1" s="821"/>
      <c r="BH1" s="821"/>
      <c r="BI1" s="821"/>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2"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6"/>
      <c r="B2" s="794"/>
      <c r="C2" s="798"/>
      <c r="D2" s="800"/>
      <c r="E2" s="796"/>
      <c r="F2" s="794"/>
      <c r="G2" s="796"/>
      <c r="H2" s="802"/>
      <c r="I2" s="796"/>
      <c r="J2" s="796"/>
      <c r="K2" s="796"/>
      <c r="L2" s="796"/>
      <c r="M2" s="794"/>
      <c r="N2" s="794"/>
      <c r="O2" s="796"/>
      <c r="P2" s="806"/>
      <c r="Q2" s="808"/>
      <c r="R2" s="810"/>
      <c r="S2" s="812"/>
      <c r="T2" s="814"/>
      <c r="U2" s="814"/>
      <c r="V2" s="814"/>
      <c r="W2" s="816"/>
      <c r="X2" s="804"/>
      <c r="Y2" s="825"/>
      <c r="Z2" s="825"/>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3"/>
      <c r="BY2" s="420"/>
      <c r="BZ2" s="421" t="s">
        <v>2195</v>
      </c>
      <c r="CA2" s="421" t="s">
        <v>2195</v>
      </c>
      <c r="CB2" s="422" t="s">
        <v>2196</v>
      </c>
      <c r="CC2" s="423"/>
      <c r="CD2" s="423"/>
      <c r="CE2" s="423"/>
      <c r="CF2" s="423"/>
      <c r="CG2" s="407"/>
    </row>
    <row r="3" spans="1:85" ht="18" customHeight="1">
      <c r="A3" s="424">
        <v>1</v>
      </c>
      <c r="B3" s="428" t="str">
        <f>IF(基本情報入力シート!Z39="","",COUNTIF(基本情報入力シート!$Z$39:Z39,"&gt;60)"))</f>
        <v/>
      </c>
      <c r="C3" s="425"/>
      <c r="D3" s="424">
        <f>IF(基本情報入力シート!A39="","",基本情報入力シート!A39)</f>
        <v>1</v>
      </c>
      <c r="E3" s="426" t="str">
        <f>IF(基本情報入力シート!L22="","",基本情報入力シート!L22)</f>
        <v/>
      </c>
      <c r="F3" s="427" t="str">
        <f>IF(基本情報入力シート!L26="","",基本情報入力シート!L26)</f>
        <v/>
      </c>
      <c r="G3" s="427" t="str">
        <f>IF(基本情報入力シート!L27="","",基本情報入力シート!L27)</f>
        <v/>
      </c>
      <c r="H3" s="427" t="str">
        <f>IF(基本情報入力シート!L24="","",基本情報入力シート!L24)</f>
        <v/>
      </c>
      <c r="I3" s="427" t="str">
        <f>IF(基本情報入力シート!L23="","",基本情報入力シート!L23&amp;"-"&amp;基本情報入力シート!Q23)</f>
        <v/>
      </c>
      <c r="J3" s="426" t="str">
        <f>IF(基本情報入力シート!L31="","",基本情報入力シート!L31)</f>
        <v/>
      </c>
      <c r="K3" s="428" t="str">
        <f>IF(基本情報入力シート!L32="","",基本情報入力シート!L32)</f>
        <v/>
      </c>
      <c r="L3" s="428" t="str">
        <f>IF(基本情報入力シート!L30="","",基本情報入力シート!L30)</f>
        <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t="str">
        <f>IF(基本情報入力シート!Z40="","",COUNTIF(基本情報入力シート!$Z$39:Z40,"&gt;60)"))</f>
        <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IF(基本情報入力シート!Z41="","",COUNTIF(基本情報入力シート!$Z$39:Z41,"&gt;60)"))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IF(基本情報入力シート!Z42="","",COUNTIF(基本情報入力シート!$Z$39:Z42,"&gt;60)"))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IF(基本情報入力シート!Z43="","",COUNTIF(基本情報入力シート!$Z$39:Z43,"&gt;60)"))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IF(基本情報入力シート!Z44="","",COUNTIF(基本情報入力シート!$Z$39:Z44,"&gt;60)"))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5"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29"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129</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29" t="s">
        <v>130</v>
      </c>
      <c r="C3" s="829"/>
      <c r="D3" s="829"/>
      <c r="E3" s="829"/>
      <c r="F3" s="829"/>
      <c r="G3" s="829"/>
      <c r="H3" s="829"/>
      <c r="I3" s="829"/>
      <c r="J3" s="265"/>
    </row>
    <row r="4" spans="1:10" s="266" customFormat="1" ht="25.2" customHeight="1">
      <c r="A4" s="265"/>
      <c r="B4" s="831" t="s">
        <v>131</v>
      </c>
      <c r="C4" s="832"/>
      <c r="D4" s="832"/>
      <c r="E4" s="832"/>
      <c r="F4" s="832"/>
      <c r="G4" s="832"/>
      <c r="H4" s="832"/>
      <c r="I4" s="833"/>
      <c r="J4" s="265"/>
    </row>
    <row r="5" spans="1:10" s="266" customFormat="1" ht="25.2" customHeight="1">
      <c r="A5" s="265"/>
      <c r="B5" s="267" t="s">
        <v>132</v>
      </c>
      <c r="C5" s="831" t="s">
        <v>2016</v>
      </c>
      <c r="D5" s="832"/>
      <c r="E5" s="832"/>
      <c r="F5" s="832"/>
      <c r="G5" s="832"/>
      <c r="H5" s="832"/>
      <c r="I5" s="833"/>
      <c r="J5" s="265"/>
    </row>
    <row r="6" spans="1:10" s="266" customFormat="1" ht="25.2" customHeight="1">
      <c r="A6" s="265"/>
      <c r="B6" s="267" t="s">
        <v>133</v>
      </c>
      <c r="C6" s="831" t="s">
        <v>2017</v>
      </c>
      <c r="D6" s="832"/>
      <c r="E6" s="832"/>
      <c r="F6" s="832"/>
      <c r="G6" s="832"/>
      <c r="H6" s="832"/>
      <c r="I6" s="833"/>
      <c r="J6" s="265"/>
    </row>
    <row r="7" spans="1:10" s="266" customFormat="1" ht="25.2" customHeight="1">
      <c r="A7" s="265"/>
      <c r="B7" s="267" t="s">
        <v>134</v>
      </c>
      <c r="C7" s="831" t="s">
        <v>2018</v>
      </c>
      <c r="D7" s="832"/>
      <c r="E7" s="832"/>
      <c r="F7" s="832"/>
      <c r="G7" s="832"/>
      <c r="H7" s="832"/>
      <c r="I7" s="833"/>
      <c r="J7" s="265"/>
    </row>
    <row r="8" spans="1:10" s="266" customFormat="1" ht="25.2" customHeight="1">
      <c r="A8" s="265"/>
      <c r="B8" s="268"/>
      <c r="C8" s="269"/>
      <c r="D8" s="270"/>
      <c r="E8" s="270"/>
      <c r="F8" s="270"/>
      <c r="G8" s="270"/>
      <c r="H8" s="270"/>
      <c r="I8" s="270"/>
      <c r="J8" s="265"/>
    </row>
    <row r="9" spans="1:10" s="266" customFormat="1" ht="36" customHeight="1">
      <c r="A9" s="265"/>
      <c r="B9" s="829" t="s">
        <v>135</v>
      </c>
      <c r="C9" s="829"/>
      <c r="D9" s="829"/>
      <c r="E9" s="829"/>
      <c r="F9" s="829"/>
      <c r="G9" s="829"/>
      <c r="H9" s="829"/>
      <c r="I9" s="829"/>
      <c r="J9" s="265"/>
    </row>
    <row r="10" spans="1:10" s="266" customFormat="1" ht="25.2" customHeight="1">
      <c r="A10" s="265"/>
      <c r="B10" s="831" t="s">
        <v>136</v>
      </c>
      <c r="C10" s="832"/>
      <c r="D10" s="832"/>
      <c r="E10" s="832"/>
      <c r="F10" s="832"/>
      <c r="G10" s="832"/>
      <c r="H10" s="832"/>
      <c r="I10" s="833"/>
      <c r="J10" s="265"/>
    </row>
    <row r="11" spans="1:10" s="266" customFormat="1" ht="56.4" customHeight="1">
      <c r="A11" s="265"/>
      <c r="B11" s="830" t="s">
        <v>132</v>
      </c>
      <c r="C11" s="836" t="s">
        <v>2019</v>
      </c>
      <c r="D11" s="837"/>
      <c r="E11" s="837"/>
      <c r="F11" s="837"/>
      <c r="G11" s="837"/>
      <c r="H11" s="837"/>
      <c r="I11" s="838"/>
      <c r="J11" s="265"/>
    </row>
    <row r="12" spans="1:10" s="266" customFormat="1" ht="54.6" customHeight="1">
      <c r="A12" s="265"/>
      <c r="B12" s="830"/>
      <c r="C12" s="834" t="s">
        <v>137</v>
      </c>
      <c r="D12" s="267" t="s">
        <v>42</v>
      </c>
      <c r="E12" s="836" t="s">
        <v>2020</v>
      </c>
      <c r="F12" s="837"/>
      <c r="G12" s="837"/>
      <c r="H12" s="837"/>
      <c r="I12" s="838"/>
    </row>
    <row r="13" spans="1:10" s="266" customFormat="1" ht="32.4" customHeight="1">
      <c r="A13" s="265"/>
      <c r="B13" s="830"/>
      <c r="C13" s="835"/>
      <c r="D13" s="267" t="s">
        <v>43</v>
      </c>
      <c r="E13" s="836" t="s">
        <v>138</v>
      </c>
      <c r="F13" s="837"/>
      <c r="G13" s="837"/>
      <c r="H13" s="837"/>
      <c r="I13" s="838"/>
    </row>
    <row r="14" spans="1:10" s="266" customFormat="1" ht="25.2" customHeight="1">
      <c r="A14" s="265"/>
      <c r="B14" s="267" t="s">
        <v>133</v>
      </c>
      <c r="C14" s="831" t="s">
        <v>2021</v>
      </c>
      <c r="D14" s="832"/>
      <c r="E14" s="832"/>
      <c r="F14" s="832"/>
      <c r="G14" s="832"/>
      <c r="H14" s="832"/>
      <c r="I14" s="833"/>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139</v>
      </c>
      <c r="C16" s="269"/>
      <c r="D16" s="269"/>
      <c r="E16" s="269"/>
      <c r="F16" s="269"/>
      <c r="G16" s="269"/>
      <c r="H16" s="269"/>
      <c r="I16" s="269"/>
      <c r="J16" s="271"/>
    </row>
    <row r="17" spans="1:10" s="266" customFormat="1" ht="25.2" customHeight="1">
      <c r="A17" s="265"/>
      <c r="B17" s="272" t="s">
        <v>132</v>
      </c>
      <c r="C17" s="836" t="s">
        <v>2022</v>
      </c>
      <c r="D17" s="837"/>
      <c r="E17" s="837"/>
      <c r="F17" s="837"/>
      <c r="G17" s="837"/>
      <c r="H17" s="837"/>
      <c r="I17" s="838"/>
      <c r="J17" s="273"/>
    </row>
    <row r="18" spans="1:10" s="266" customFormat="1" ht="49.95" customHeight="1">
      <c r="A18" s="265"/>
      <c r="B18" s="274"/>
      <c r="C18" s="834" t="s">
        <v>140</v>
      </c>
      <c r="D18" s="267" t="s">
        <v>42</v>
      </c>
      <c r="E18" s="836" t="s">
        <v>141</v>
      </c>
      <c r="F18" s="837"/>
      <c r="G18" s="837"/>
      <c r="H18" s="837"/>
      <c r="I18" s="838"/>
    </row>
    <row r="19" spans="1:10" s="266" customFormat="1" ht="76.2" customHeight="1">
      <c r="A19" s="265"/>
      <c r="B19" s="274"/>
      <c r="C19" s="844"/>
      <c r="D19" s="267" t="s">
        <v>43</v>
      </c>
      <c r="E19" s="836" t="s">
        <v>142</v>
      </c>
      <c r="F19" s="837"/>
      <c r="G19" s="837"/>
      <c r="H19" s="837"/>
      <c r="I19" s="838"/>
    </row>
    <row r="20" spans="1:10" s="266" customFormat="1" ht="78.599999999999994" customHeight="1">
      <c r="A20" s="265"/>
      <c r="B20" s="275"/>
      <c r="C20" s="835"/>
      <c r="D20" s="267" t="s">
        <v>44</v>
      </c>
      <c r="E20" s="836" t="s">
        <v>143</v>
      </c>
      <c r="F20" s="837"/>
      <c r="G20" s="837"/>
      <c r="H20" s="837"/>
      <c r="I20" s="838"/>
    </row>
    <row r="21" spans="1:10" s="266" customFormat="1" ht="25.2" customHeight="1">
      <c r="A21" s="265"/>
      <c r="B21" s="275" t="s">
        <v>133</v>
      </c>
      <c r="C21" s="843" t="s">
        <v>2021</v>
      </c>
      <c r="D21" s="843"/>
      <c r="E21" s="843"/>
      <c r="F21" s="843"/>
      <c r="G21" s="843"/>
      <c r="H21" s="843"/>
      <c r="I21" s="843"/>
      <c r="J21" s="276"/>
    </row>
    <row r="22" spans="1:10" ht="15.75" customHeight="1">
      <c r="A22" s="46"/>
      <c r="B22" s="46"/>
      <c r="C22" s="46"/>
      <c r="D22" s="46"/>
      <c r="E22" s="46"/>
      <c r="F22" s="46"/>
      <c r="G22" s="46"/>
      <c r="H22" s="46"/>
      <c r="I22" s="46"/>
      <c r="J22" s="46"/>
    </row>
    <row r="23" spans="1:10" ht="40.200000000000003" customHeight="1">
      <c r="A23" s="249" t="s">
        <v>144</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145</v>
      </c>
      <c r="B25" s="253"/>
      <c r="C25" s="253"/>
      <c r="D25" s="253"/>
      <c r="E25" s="253"/>
      <c r="F25" s="253"/>
      <c r="G25" s="253"/>
      <c r="H25" s="253"/>
      <c r="I25" s="253"/>
    </row>
    <row r="26" spans="1:10" ht="42">
      <c r="A26" s="255" t="s">
        <v>146</v>
      </c>
      <c r="B26" s="256" t="s">
        <v>147</v>
      </c>
      <c r="C26" s="256" t="s">
        <v>148</v>
      </c>
      <c r="D26" s="847" t="s">
        <v>149</v>
      </c>
      <c r="E26" s="848"/>
      <c r="F26" s="256" t="s">
        <v>150</v>
      </c>
      <c r="G26" s="257" t="s">
        <v>151</v>
      </c>
      <c r="H26" s="257" t="s">
        <v>152</v>
      </c>
      <c r="I26" s="257" t="s">
        <v>153</v>
      </c>
    </row>
    <row r="27" spans="1:10" ht="115.2" customHeight="1">
      <c r="A27" s="258" t="s">
        <v>154</v>
      </c>
      <c r="B27" s="259" t="s">
        <v>155</v>
      </c>
      <c r="C27" s="260" t="s">
        <v>156</v>
      </c>
      <c r="D27" s="845" t="s">
        <v>157</v>
      </c>
      <c r="E27" s="846"/>
      <c r="F27" s="260" t="s">
        <v>158</v>
      </c>
      <c r="G27" s="260" t="s">
        <v>159</v>
      </c>
      <c r="H27" s="260" t="s">
        <v>160</v>
      </c>
      <c r="I27" s="260" t="s">
        <v>161</v>
      </c>
    </row>
    <row r="28" spans="1:10" ht="145.94999999999999" customHeight="1">
      <c r="A28" s="258" t="s">
        <v>154</v>
      </c>
      <c r="B28" s="259" t="s">
        <v>162</v>
      </c>
      <c r="C28" s="260" t="s">
        <v>163</v>
      </c>
      <c r="D28" s="845" t="s">
        <v>164</v>
      </c>
      <c r="E28" s="846"/>
      <c r="F28" s="260" t="s">
        <v>165</v>
      </c>
      <c r="G28" s="260" t="s">
        <v>166</v>
      </c>
      <c r="H28" s="260" t="s">
        <v>167</v>
      </c>
      <c r="I28" s="260" t="s">
        <v>161</v>
      </c>
    </row>
    <row r="29" spans="1:10" ht="168">
      <c r="A29" s="258" t="s">
        <v>168</v>
      </c>
      <c r="B29" s="259" t="s">
        <v>169</v>
      </c>
      <c r="C29" s="260" t="s">
        <v>170</v>
      </c>
      <c r="D29" s="845" t="s">
        <v>171</v>
      </c>
      <c r="E29" s="846"/>
      <c r="F29" s="260" t="s">
        <v>172</v>
      </c>
      <c r="G29" s="260" t="s">
        <v>173</v>
      </c>
      <c r="H29" s="260" t="s">
        <v>174</v>
      </c>
      <c r="I29" s="260" t="s">
        <v>175</v>
      </c>
    </row>
    <row r="30" spans="1:10" ht="147">
      <c r="A30" s="258" t="s">
        <v>176</v>
      </c>
      <c r="B30" s="255"/>
      <c r="C30" s="260" t="s">
        <v>177</v>
      </c>
      <c r="D30" s="845" t="s">
        <v>178</v>
      </c>
      <c r="E30" s="846"/>
      <c r="F30" s="260" t="s">
        <v>179</v>
      </c>
      <c r="G30" s="260" t="s">
        <v>180</v>
      </c>
      <c r="H30" s="260" t="s">
        <v>181</v>
      </c>
      <c r="I30" s="260" t="s">
        <v>182</v>
      </c>
    </row>
    <row r="31" spans="1:10" ht="147">
      <c r="A31" s="258" t="s">
        <v>183</v>
      </c>
      <c r="B31" s="255"/>
      <c r="C31" s="260" t="s">
        <v>184</v>
      </c>
      <c r="D31" s="845" t="s">
        <v>185</v>
      </c>
      <c r="E31" s="846"/>
      <c r="F31" s="260" t="s">
        <v>186</v>
      </c>
      <c r="G31" s="260" t="s">
        <v>187</v>
      </c>
      <c r="H31" s="260" t="s">
        <v>188</v>
      </c>
      <c r="I31" s="260" t="s">
        <v>189</v>
      </c>
    </row>
    <row r="32" spans="1:10" ht="23.4">
      <c r="A32" s="839" t="s">
        <v>190</v>
      </c>
      <c r="B32" s="839"/>
      <c r="C32" s="839"/>
      <c r="D32" s="839"/>
      <c r="E32" s="839"/>
      <c r="F32" s="839"/>
      <c r="G32" s="839"/>
      <c r="H32" s="839"/>
      <c r="I32" s="839"/>
    </row>
    <row r="33" spans="1:9" ht="23.4">
      <c r="A33" s="261"/>
      <c r="B33" s="261"/>
      <c r="C33" s="261"/>
      <c r="D33" s="261"/>
      <c r="E33" s="261"/>
      <c r="F33" s="261"/>
      <c r="G33" s="261"/>
      <c r="H33" s="261"/>
      <c r="I33" s="261"/>
    </row>
    <row r="34" spans="1:9" ht="23.4">
      <c r="A34" s="262" t="s">
        <v>191</v>
      </c>
      <c r="B34" s="262"/>
      <c r="C34" s="262"/>
      <c r="D34" s="262"/>
      <c r="E34" s="262"/>
      <c r="F34" s="262"/>
      <c r="G34" s="262"/>
      <c r="H34" s="262"/>
      <c r="I34" s="262"/>
    </row>
    <row r="35" spans="1:9" ht="23.4">
      <c r="A35" s="840" t="s">
        <v>192</v>
      </c>
      <c r="B35" s="841"/>
      <c r="C35" s="841"/>
      <c r="D35" s="841"/>
      <c r="E35" s="841"/>
      <c r="F35" s="841"/>
      <c r="G35" s="841"/>
      <c r="H35" s="841"/>
      <c r="I35" s="842"/>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8" t="s">
        <v>197</v>
      </c>
      <c r="B2" s="309" t="s">
        <v>198</v>
      </c>
      <c r="C2" s="94" t="s">
        <v>199</v>
      </c>
      <c r="E2" s="3" t="s">
        <v>33</v>
      </c>
      <c r="G2" s="3" t="s">
        <v>33</v>
      </c>
      <c r="H2" s="3" t="s">
        <v>200</v>
      </c>
      <c r="J2" s="8"/>
      <c r="K2" s="328"/>
      <c r="L2" s="2"/>
      <c r="M2" s="15"/>
      <c r="N2" s="15"/>
      <c r="O2" s="329"/>
      <c r="P2" s="329"/>
      <c r="Q2" s="329"/>
      <c r="T2" s="1"/>
      <c r="U2" s="162" t="s">
        <v>35</v>
      </c>
      <c r="V2" s="1"/>
      <c r="W2" s="13" t="s">
        <v>201</v>
      </c>
      <c r="X2" s="1"/>
      <c r="Y2" s="159" t="s">
        <v>202</v>
      </c>
      <c r="AA2" s="288" t="s">
        <v>203</v>
      </c>
    </row>
    <row r="3" spans="1:27" ht="14.4">
      <c r="A3" s="120" t="s">
        <v>2023</v>
      </c>
      <c r="B3" s="310" t="s">
        <v>2024</v>
      </c>
      <c r="C3" s="11">
        <v>0.127</v>
      </c>
      <c r="E3" s="7" t="s">
        <v>204</v>
      </c>
      <c r="G3" s="7" t="s">
        <v>204</v>
      </c>
      <c r="H3" s="7" t="s">
        <v>205</v>
      </c>
      <c r="J3" s="8"/>
      <c r="K3" s="330"/>
      <c r="L3" s="2"/>
      <c r="M3" s="15"/>
      <c r="N3" s="15"/>
      <c r="O3" s="331"/>
      <c r="P3" s="331"/>
      <c r="Q3" s="331"/>
      <c r="S3" s="330"/>
      <c r="T3" s="92"/>
      <c r="U3" s="293" t="s">
        <v>206</v>
      </c>
      <c r="V3" s="92"/>
      <c r="W3" s="10" t="s">
        <v>207</v>
      </c>
      <c r="X3" s="1"/>
      <c r="Y3" s="160" t="s">
        <v>207</v>
      </c>
      <c r="AA3" s="160" t="s">
        <v>84</v>
      </c>
    </row>
    <row r="4" spans="1:27" ht="15" thickBot="1">
      <c r="A4" s="121" t="s">
        <v>2025</v>
      </c>
      <c r="B4" s="311" t="s">
        <v>2026</v>
      </c>
      <c r="C4" s="11">
        <v>0.127</v>
      </c>
      <c r="E4" s="5" t="s">
        <v>208</v>
      </c>
      <c r="G4" s="5" t="s">
        <v>204</v>
      </c>
      <c r="H4" s="5" t="s">
        <v>209</v>
      </c>
      <c r="J4" s="8"/>
      <c r="K4" s="330"/>
      <c r="L4" s="2"/>
      <c r="M4" s="15"/>
      <c r="N4" s="15"/>
      <c r="O4" s="331"/>
      <c r="P4" s="331"/>
      <c r="Q4" s="331"/>
      <c r="S4" s="330"/>
      <c r="T4" s="102"/>
      <c r="U4" s="4" t="s">
        <v>210</v>
      </c>
      <c r="V4" s="102"/>
      <c r="W4" s="9"/>
      <c r="X4" s="1"/>
      <c r="Y4" s="161" t="s">
        <v>202</v>
      </c>
      <c r="AA4" s="161" t="s">
        <v>2080</v>
      </c>
    </row>
    <row r="5" spans="1:27" ht="15" thickBot="1">
      <c r="A5" s="121" t="s">
        <v>2027</v>
      </c>
      <c r="B5" s="311" t="s">
        <v>2028</v>
      </c>
      <c r="C5" s="11">
        <v>0.127</v>
      </c>
      <c r="E5" s="5" t="s">
        <v>211</v>
      </c>
      <c r="G5" s="5" t="s">
        <v>204</v>
      </c>
      <c r="H5" s="5" t="s">
        <v>212</v>
      </c>
      <c r="J5" s="8"/>
      <c r="K5" s="330"/>
      <c r="L5" s="2"/>
      <c r="M5" s="15"/>
      <c r="N5" s="15"/>
      <c r="O5" s="331"/>
      <c r="P5" s="331"/>
      <c r="Q5" s="331"/>
      <c r="S5" s="330"/>
      <c r="T5" s="102"/>
      <c r="U5" s="294"/>
      <c r="V5" s="102"/>
      <c r="W5" s="1"/>
      <c r="X5" s="1"/>
      <c r="Y5" s="9"/>
      <c r="AA5" s="289" t="s">
        <v>213</v>
      </c>
    </row>
    <row r="6" spans="1:27" ht="14.4">
      <c r="A6" s="122" t="s">
        <v>2029</v>
      </c>
      <c r="B6" s="311" t="s">
        <v>2030</v>
      </c>
      <c r="C6" s="12">
        <v>0.127</v>
      </c>
      <c r="E6" s="5" t="s">
        <v>214</v>
      </c>
      <c r="G6" s="5" t="s">
        <v>204</v>
      </c>
      <c r="H6" s="5" t="s">
        <v>215</v>
      </c>
      <c r="J6" s="8"/>
      <c r="K6" s="330"/>
      <c r="L6" s="2"/>
      <c r="M6" s="15"/>
      <c r="N6" s="15"/>
      <c r="O6" s="331"/>
      <c r="P6" s="331"/>
      <c r="Q6" s="331"/>
      <c r="S6" s="330"/>
      <c r="T6" s="92"/>
      <c r="U6" s="92"/>
      <c r="V6" s="92"/>
      <c r="W6" s="101"/>
      <c r="X6" s="1"/>
      <c r="AA6" s="289" t="s">
        <v>2081</v>
      </c>
    </row>
    <row r="7" spans="1:27" ht="15" thickBot="1">
      <c r="A7" s="121" t="s">
        <v>2031</v>
      </c>
      <c r="B7" s="311" t="s">
        <v>2032</v>
      </c>
      <c r="C7" s="12">
        <v>0.127</v>
      </c>
      <c r="E7" s="5" t="s">
        <v>216</v>
      </c>
      <c r="G7" s="5" t="s">
        <v>204</v>
      </c>
      <c r="H7" s="5" t="s">
        <v>217</v>
      </c>
      <c r="J7" s="8"/>
      <c r="K7" s="330"/>
      <c r="L7" s="2"/>
      <c r="M7" s="15"/>
      <c r="N7" s="15"/>
      <c r="O7" s="331"/>
      <c r="P7" s="331"/>
      <c r="Q7" s="331"/>
      <c r="S7" s="330"/>
      <c r="T7" s="102"/>
      <c r="U7" s="102"/>
      <c r="V7" s="102"/>
      <c r="W7" s="1"/>
      <c r="X7" s="1"/>
      <c r="AA7" s="290" t="s">
        <v>218</v>
      </c>
    </row>
    <row r="8" spans="1:27" ht="14.4">
      <c r="A8" s="121" t="s">
        <v>2033</v>
      </c>
      <c r="B8" s="311" t="s">
        <v>2034</v>
      </c>
      <c r="C8" s="12">
        <v>7.1999999999999995E-2</v>
      </c>
      <c r="E8" s="5" t="s">
        <v>219</v>
      </c>
      <c r="G8" s="5" t="s">
        <v>204</v>
      </c>
      <c r="H8" s="5" t="s">
        <v>220</v>
      </c>
      <c r="J8" s="8"/>
      <c r="K8" s="330"/>
      <c r="L8" s="2"/>
      <c r="M8" s="15"/>
      <c r="N8" s="15"/>
      <c r="O8" s="331"/>
      <c r="P8" s="331"/>
      <c r="Q8" s="331"/>
      <c r="S8" s="330"/>
      <c r="T8" s="102"/>
      <c r="U8" s="102"/>
      <c r="V8" s="102"/>
      <c r="W8" s="1"/>
      <c r="X8" s="1"/>
    </row>
    <row r="9" spans="1:27" ht="14.4">
      <c r="A9" s="121" t="s">
        <v>2035</v>
      </c>
      <c r="B9" s="311" t="s">
        <v>2036</v>
      </c>
      <c r="C9" s="12">
        <v>0.13600000000000001</v>
      </c>
      <c r="E9" s="5" t="s">
        <v>221</v>
      </c>
      <c r="G9" s="5" t="s">
        <v>204</v>
      </c>
      <c r="H9" s="5" t="s">
        <v>222</v>
      </c>
      <c r="J9" s="8"/>
      <c r="K9" s="330"/>
      <c r="L9" s="2"/>
      <c r="M9" s="15"/>
      <c r="N9" s="15"/>
      <c r="O9" s="331"/>
      <c r="P9" s="331"/>
      <c r="Q9" s="331"/>
      <c r="S9" s="330"/>
      <c r="T9" s="102"/>
      <c r="U9" s="102"/>
      <c r="V9" s="102"/>
      <c r="W9" s="1"/>
      <c r="X9" s="1"/>
    </row>
    <row r="10" spans="1:27" ht="14.4">
      <c r="A10" s="121" t="s">
        <v>2037</v>
      </c>
      <c r="B10" s="311" t="s">
        <v>2038</v>
      </c>
      <c r="C10" s="12">
        <v>0.13600000000000001</v>
      </c>
      <c r="E10" s="5" t="s">
        <v>223</v>
      </c>
      <c r="G10" s="5" t="s">
        <v>204</v>
      </c>
      <c r="H10" s="5" t="s">
        <v>224</v>
      </c>
      <c r="J10" s="8"/>
      <c r="K10" s="330"/>
      <c r="L10" s="2"/>
      <c r="M10" s="15"/>
      <c r="N10" s="15"/>
      <c r="O10" s="331"/>
      <c r="P10" s="331"/>
      <c r="Q10" s="331"/>
      <c r="S10" s="330"/>
      <c r="T10" s="102"/>
      <c r="U10" s="102"/>
      <c r="V10" s="102"/>
      <c r="W10" s="1"/>
      <c r="X10" s="1"/>
    </row>
    <row r="11" spans="1:27" ht="14.4">
      <c r="A11" s="121" t="s">
        <v>2039</v>
      </c>
      <c r="B11" s="311" t="s">
        <v>2040</v>
      </c>
      <c r="C11" s="12">
        <v>0.13600000000000001</v>
      </c>
      <c r="E11" s="5" t="s">
        <v>225</v>
      </c>
      <c r="G11" s="5" t="s">
        <v>204</v>
      </c>
      <c r="H11" s="5" t="s">
        <v>226</v>
      </c>
      <c r="J11" s="8"/>
      <c r="K11" s="330"/>
      <c r="L11" s="2"/>
      <c r="M11" s="15"/>
      <c r="N11" s="15"/>
      <c r="O11" s="331"/>
      <c r="P11" s="331"/>
      <c r="Q11" s="331"/>
      <c r="S11" s="330"/>
      <c r="T11" s="102"/>
      <c r="U11" s="102"/>
      <c r="V11" s="102"/>
      <c r="W11" s="1"/>
      <c r="X11" s="1"/>
    </row>
    <row r="12" spans="1:27" ht="14.4">
      <c r="A12" s="121" t="s">
        <v>2041</v>
      </c>
      <c r="B12" s="311" t="s">
        <v>2042</v>
      </c>
      <c r="C12" s="12">
        <v>7.9000000000000001E-2</v>
      </c>
      <c r="E12" s="5" t="s">
        <v>227</v>
      </c>
      <c r="G12" s="5" t="s">
        <v>204</v>
      </c>
      <c r="H12" s="5" t="s">
        <v>228</v>
      </c>
      <c r="J12" s="8"/>
      <c r="K12" s="330"/>
      <c r="L12" s="2"/>
      <c r="M12" s="15"/>
      <c r="N12" s="15"/>
      <c r="O12" s="331"/>
      <c r="P12" s="331"/>
      <c r="Q12" s="331"/>
      <c r="S12" s="330"/>
      <c r="T12" s="102"/>
      <c r="U12" s="102"/>
      <c r="V12" s="102"/>
      <c r="W12" s="1"/>
      <c r="X12" s="1"/>
    </row>
    <row r="13" spans="1:27" ht="14.4">
      <c r="A13" s="121" t="s">
        <v>2043</v>
      </c>
      <c r="B13" s="311" t="s">
        <v>2044</v>
      </c>
      <c r="C13" s="12">
        <v>7.9000000000000001E-2</v>
      </c>
      <c r="E13" s="5" t="s">
        <v>229</v>
      </c>
      <c r="G13" s="5" t="s">
        <v>204</v>
      </c>
      <c r="H13" s="5" t="s">
        <v>230</v>
      </c>
      <c r="J13" s="8"/>
      <c r="K13" s="330"/>
      <c r="L13" s="2"/>
      <c r="M13" s="15"/>
      <c r="N13" s="15"/>
      <c r="O13" s="331"/>
      <c r="P13" s="331"/>
      <c r="Q13" s="331"/>
      <c r="S13" s="330"/>
      <c r="T13" s="102"/>
      <c r="U13" s="102"/>
      <c r="V13" s="102"/>
      <c r="W13" s="1"/>
      <c r="X13" s="1"/>
    </row>
    <row r="14" spans="1:27" ht="14.4">
      <c r="A14" s="121" t="s">
        <v>2103</v>
      </c>
      <c r="B14" s="311" t="s">
        <v>2105</v>
      </c>
      <c r="C14" s="12">
        <v>7.9000000000000001E-2</v>
      </c>
      <c r="E14" s="5" t="s">
        <v>231</v>
      </c>
      <c r="G14" s="5" t="s">
        <v>204</v>
      </c>
      <c r="H14" s="5" t="s">
        <v>232</v>
      </c>
      <c r="J14" s="8"/>
      <c r="K14" s="330"/>
      <c r="L14" s="2"/>
      <c r="M14" s="15"/>
      <c r="N14" s="15"/>
      <c r="O14" s="331"/>
      <c r="P14" s="331"/>
      <c r="Q14" s="331"/>
      <c r="S14" s="330"/>
      <c r="T14" s="102"/>
      <c r="U14" s="102"/>
      <c r="V14" s="102"/>
      <c r="W14" s="1"/>
      <c r="X14" s="1"/>
    </row>
    <row r="15" spans="1:27" ht="14.4">
      <c r="A15" s="121" t="s">
        <v>2045</v>
      </c>
      <c r="B15" s="311"/>
      <c r="C15" s="12">
        <v>5.5E-2</v>
      </c>
      <c r="E15" s="5" t="s">
        <v>233</v>
      </c>
      <c r="G15" s="5" t="s">
        <v>204</v>
      </c>
      <c r="H15" s="5" t="s">
        <v>234</v>
      </c>
      <c r="J15" s="8"/>
      <c r="K15" s="330"/>
      <c r="L15" s="2"/>
      <c r="M15" s="15"/>
      <c r="N15" s="15"/>
      <c r="O15" s="331"/>
      <c r="P15" s="331"/>
      <c r="Q15" s="331"/>
      <c r="S15" s="330"/>
      <c r="T15" s="102"/>
      <c r="U15" s="102"/>
      <c r="V15" s="102"/>
      <c r="W15" s="1"/>
      <c r="X15" s="1"/>
    </row>
    <row r="16" spans="1:27" ht="14.4">
      <c r="A16" s="121" t="s">
        <v>2099</v>
      </c>
      <c r="B16" s="311" t="s">
        <v>2047</v>
      </c>
      <c r="C16" s="12">
        <v>5.5E-2</v>
      </c>
      <c r="E16" s="5" t="s">
        <v>235</v>
      </c>
      <c r="G16" s="5" t="s">
        <v>204</v>
      </c>
      <c r="H16" s="5" t="s">
        <v>236</v>
      </c>
      <c r="J16" s="8"/>
      <c r="K16" s="330"/>
      <c r="L16" s="2"/>
      <c r="M16" s="15"/>
      <c r="N16" s="15"/>
      <c r="O16" s="331"/>
      <c r="P16" s="331"/>
      <c r="Q16" s="331"/>
      <c r="S16" s="330"/>
      <c r="T16" s="102"/>
      <c r="U16" s="102"/>
      <c r="V16" s="102"/>
      <c r="W16" s="1"/>
      <c r="X16" s="1"/>
    </row>
    <row r="17" spans="1:24" ht="14.4">
      <c r="A17" s="121" t="s">
        <v>2100</v>
      </c>
      <c r="B17" s="311" t="s">
        <v>2102</v>
      </c>
      <c r="C17" s="12">
        <v>5.5E-2</v>
      </c>
      <c r="E17" s="5" t="s">
        <v>237</v>
      </c>
      <c r="G17" s="5" t="s">
        <v>204</v>
      </c>
      <c r="H17" s="5" t="s">
        <v>238</v>
      </c>
      <c r="J17" s="8"/>
      <c r="K17" s="330"/>
      <c r="L17" s="2"/>
      <c r="M17" s="15"/>
      <c r="N17" s="15"/>
      <c r="O17" s="331"/>
      <c r="P17" s="331"/>
      <c r="Q17" s="331"/>
      <c r="S17" s="330"/>
      <c r="T17" s="102"/>
      <c r="U17" s="102"/>
      <c r="V17" s="102"/>
      <c r="W17" s="1"/>
      <c r="X17" s="1"/>
    </row>
    <row r="18" spans="1:24" ht="14.4">
      <c r="A18" s="121" t="s">
        <v>2048</v>
      </c>
      <c r="B18" s="311" t="s">
        <v>2049</v>
      </c>
      <c r="C18" s="12">
        <v>5.5E-2</v>
      </c>
      <c r="E18" s="5" t="s">
        <v>239</v>
      </c>
      <c r="G18" s="5" t="s">
        <v>204</v>
      </c>
      <c r="H18" s="5" t="s">
        <v>240</v>
      </c>
      <c r="J18" s="8"/>
      <c r="K18" s="330"/>
      <c r="L18" s="2"/>
      <c r="M18" s="15"/>
      <c r="N18" s="15"/>
      <c r="O18" s="331"/>
      <c r="P18" s="331"/>
      <c r="Q18" s="331"/>
      <c r="S18" s="330"/>
      <c r="T18" s="102"/>
      <c r="U18" s="102"/>
      <c r="V18" s="102"/>
      <c r="W18" s="1"/>
      <c r="X18" s="1"/>
    </row>
    <row r="19" spans="1:24" ht="14.4">
      <c r="A19" s="121" t="s">
        <v>2050</v>
      </c>
      <c r="B19" s="311" t="s">
        <v>2051</v>
      </c>
      <c r="C19" s="12">
        <v>5.5E-2</v>
      </c>
      <c r="E19" s="5" t="s">
        <v>241</v>
      </c>
      <c r="G19" s="5" t="s">
        <v>204</v>
      </c>
      <c r="H19" s="5" t="s">
        <v>242</v>
      </c>
      <c r="J19" s="8"/>
      <c r="K19" s="330"/>
      <c r="L19" s="2"/>
      <c r="M19" s="15"/>
      <c r="N19" s="15"/>
      <c r="O19" s="331"/>
      <c r="P19" s="331"/>
      <c r="Q19" s="331"/>
      <c r="S19" s="330"/>
      <c r="T19" s="102"/>
      <c r="U19" s="102"/>
      <c r="V19" s="102"/>
      <c r="W19" s="1"/>
      <c r="X19" s="1"/>
    </row>
    <row r="20" spans="1:24" ht="14.4">
      <c r="A20" s="121" t="s">
        <v>2052</v>
      </c>
      <c r="B20" s="311" t="s">
        <v>2053</v>
      </c>
      <c r="C20" s="12">
        <v>5.5E-2</v>
      </c>
      <c r="E20" s="5" t="s">
        <v>243</v>
      </c>
      <c r="G20" s="5" t="s">
        <v>204</v>
      </c>
      <c r="H20" s="5" t="s">
        <v>244</v>
      </c>
      <c r="J20" s="8"/>
      <c r="K20" s="330"/>
      <c r="L20" s="2"/>
      <c r="M20" s="15"/>
      <c r="N20" s="15"/>
      <c r="O20" s="331"/>
      <c r="P20" s="331"/>
      <c r="Q20" s="331"/>
      <c r="S20" s="330"/>
      <c r="T20" s="102"/>
      <c r="U20" s="102"/>
      <c r="V20" s="102"/>
      <c r="W20" s="1"/>
      <c r="X20" s="1"/>
    </row>
    <row r="21" spans="1:24" ht="14.4">
      <c r="A21" s="121" t="s">
        <v>2054</v>
      </c>
      <c r="B21" s="311" t="s">
        <v>2055</v>
      </c>
      <c r="C21" s="12">
        <v>5.5E-2</v>
      </c>
      <c r="E21" s="5" t="s">
        <v>245</v>
      </c>
      <c r="G21" s="5" t="s">
        <v>204</v>
      </c>
      <c r="H21" s="5" t="s">
        <v>246</v>
      </c>
      <c r="J21" s="8"/>
      <c r="K21" s="330"/>
      <c r="L21" s="2"/>
      <c r="M21" s="15"/>
      <c r="N21" s="15"/>
      <c r="O21" s="331"/>
      <c r="P21" s="331"/>
      <c r="Q21" s="331"/>
      <c r="S21" s="330"/>
      <c r="T21" s="102"/>
      <c r="U21" s="102"/>
      <c r="V21" s="102"/>
      <c r="W21" s="1"/>
      <c r="X21" s="1"/>
    </row>
    <row r="22" spans="1:24" ht="14.4">
      <c r="A22" s="121" t="s">
        <v>2056</v>
      </c>
      <c r="B22" s="311" t="s">
        <v>2057</v>
      </c>
      <c r="C22" s="12">
        <v>9.4E-2</v>
      </c>
      <c r="E22" s="5" t="s">
        <v>247</v>
      </c>
      <c r="G22" s="5" t="s">
        <v>204</v>
      </c>
      <c r="H22" s="5" t="s">
        <v>248</v>
      </c>
      <c r="J22" s="8"/>
      <c r="K22" s="330"/>
      <c r="L22" s="2"/>
      <c r="M22" s="15"/>
      <c r="N22" s="15"/>
      <c r="O22" s="331"/>
      <c r="P22" s="331"/>
      <c r="Q22" s="331"/>
      <c r="S22" s="330"/>
      <c r="T22" s="102"/>
      <c r="U22" s="1"/>
      <c r="V22" s="1"/>
      <c r="W22" s="1"/>
      <c r="X22" s="1"/>
    </row>
    <row r="23" spans="1:24" ht="14.4">
      <c r="A23" s="121" t="s">
        <v>2058</v>
      </c>
      <c r="B23" s="311" t="s">
        <v>2057</v>
      </c>
      <c r="C23" s="12">
        <v>9.4E-2</v>
      </c>
      <c r="E23" s="5" t="s">
        <v>249</v>
      </c>
      <c r="G23" s="5" t="s">
        <v>204</v>
      </c>
      <c r="H23" s="5" t="s">
        <v>250</v>
      </c>
      <c r="J23" s="8"/>
      <c r="K23" s="330"/>
      <c r="L23" s="2"/>
      <c r="M23" s="15"/>
      <c r="N23" s="15"/>
      <c r="O23" s="331"/>
      <c r="P23" s="331"/>
      <c r="Q23" s="331"/>
      <c r="S23" s="330"/>
      <c r="T23" s="102"/>
      <c r="U23" s="1"/>
      <c r="V23" s="1"/>
      <c r="W23" s="1"/>
      <c r="X23" s="1"/>
    </row>
    <row r="24" spans="1:24" ht="14.4">
      <c r="A24" s="121" t="s">
        <v>2059</v>
      </c>
      <c r="B24" s="311" t="s">
        <v>2057</v>
      </c>
      <c r="C24" s="12">
        <v>9.4E-2</v>
      </c>
      <c r="E24" s="5" t="s">
        <v>251</v>
      </c>
      <c r="G24" s="5" t="s">
        <v>204</v>
      </c>
      <c r="H24" s="5" t="s">
        <v>252</v>
      </c>
      <c r="J24" s="8"/>
      <c r="K24" s="330"/>
      <c r="L24" s="2"/>
      <c r="M24" s="15"/>
      <c r="N24" s="15"/>
      <c r="O24" s="331"/>
      <c r="P24" s="331"/>
      <c r="Q24" s="331"/>
      <c r="S24" s="330"/>
      <c r="T24" s="102"/>
      <c r="U24" s="1"/>
      <c r="V24" s="1"/>
      <c r="W24" s="1"/>
      <c r="X24" s="1"/>
    </row>
    <row r="25" spans="1:24" ht="14.4">
      <c r="A25" s="121" t="s">
        <v>2060</v>
      </c>
      <c r="B25" s="311" t="s">
        <v>2061</v>
      </c>
      <c r="C25" s="12">
        <v>9.6000000000000002E-2</v>
      </c>
      <c r="E25" s="5" t="s">
        <v>253</v>
      </c>
      <c r="G25" s="5" t="s">
        <v>204</v>
      </c>
      <c r="H25" s="5" t="s">
        <v>254</v>
      </c>
      <c r="J25" s="8"/>
      <c r="K25" s="330"/>
      <c r="L25" s="2"/>
      <c r="M25" s="15"/>
      <c r="N25" s="15"/>
      <c r="O25" s="331"/>
      <c r="P25" s="331"/>
      <c r="Q25" s="331"/>
      <c r="S25" s="330"/>
      <c r="T25" s="102"/>
      <c r="U25" s="1"/>
      <c r="V25" s="1"/>
      <c r="W25" s="1"/>
      <c r="X25" s="1"/>
    </row>
    <row r="26" spans="1:24" ht="14.4">
      <c r="A26" s="121" t="s">
        <v>2062</v>
      </c>
      <c r="B26" s="311" t="s">
        <v>2063</v>
      </c>
      <c r="C26" s="12">
        <v>9.6000000000000002E-2</v>
      </c>
      <c r="E26" s="5" t="s">
        <v>255</v>
      </c>
      <c r="G26" s="5" t="s">
        <v>204</v>
      </c>
      <c r="H26" s="5" t="s">
        <v>256</v>
      </c>
      <c r="J26" s="8"/>
      <c r="K26" s="330"/>
      <c r="L26" s="2"/>
      <c r="M26" s="15"/>
      <c r="N26" s="15"/>
      <c r="O26" s="15"/>
      <c r="P26" s="15"/>
      <c r="Q26" s="15"/>
      <c r="S26" s="330"/>
      <c r="T26" s="102"/>
      <c r="U26" s="1"/>
      <c r="V26" s="1"/>
      <c r="W26" s="1"/>
      <c r="X26" s="1"/>
    </row>
    <row r="27" spans="1:24" ht="14.4">
      <c r="A27" s="121" t="s">
        <v>2064</v>
      </c>
      <c r="B27" s="311" t="s">
        <v>2065</v>
      </c>
      <c r="C27" s="12">
        <v>9.6000000000000002E-2</v>
      </c>
      <c r="E27" s="5" t="s">
        <v>257</v>
      </c>
      <c r="G27" s="5" t="s">
        <v>204</v>
      </c>
      <c r="H27" s="5" t="s">
        <v>258</v>
      </c>
      <c r="J27" s="8"/>
      <c r="K27" s="330"/>
      <c r="L27" s="2"/>
      <c r="M27" s="15"/>
      <c r="N27" s="15"/>
      <c r="O27" s="15"/>
      <c r="P27" s="15"/>
      <c r="Q27" s="15"/>
      <c r="S27" s="330"/>
      <c r="T27" s="102"/>
      <c r="U27" s="1"/>
      <c r="V27" s="1"/>
      <c r="W27" s="1"/>
      <c r="X27" s="1"/>
    </row>
    <row r="28" spans="1:24" ht="14.4">
      <c r="A28" s="121" t="s">
        <v>2066</v>
      </c>
      <c r="B28" s="311" t="s">
        <v>2067</v>
      </c>
      <c r="C28" s="12">
        <v>9.6000000000000002E-2</v>
      </c>
      <c r="E28" s="5" t="s">
        <v>259</v>
      </c>
      <c r="G28" s="5" t="s">
        <v>204</v>
      </c>
      <c r="H28" s="5" t="s">
        <v>260</v>
      </c>
      <c r="J28" s="8"/>
      <c r="K28" s="330"/>
      <c r="L28" s="2"/>
      <c r="M28" s="15"/>
      <c r="N28" s="15"/>
      <c r="O28" s="15"/>
      <c r="P28" s="15"/>
      <c r="Q28" s="15"/>
      <c r="S28" s="330"/>
      <c r="T28" s="102"/>
      <c r="U28" s="1"/>
      <c r="V28" s="1"/>
      <c r="W28" s="1"/>
      <c r="X28" s="1"/>
    </row>
    <row r="29" spans="1:24" ht="14.4">
      <c r="A29" s="121" t="s">
        <v>2068</v>
      </c>
      <c r="B29" s="311" t="s">
        <v>2069</v>
      </c>
      <c r="C29" s="12">
        <v>9.6000000000000002E-2</v>
      </c>
      <c r="D29" s="93"/>
      <c r="E29" s="5" t="s">
        <v>261</v>
      </c>
      <c r="G29" s="5" t="s">
        <v>204</v>
      </c>
      <c r="H29" s="5" t="s">
        <v>262</v>
      </c>
      <c r="J29" s="8"/>
      <c r="K29" s="330"/>
      <c r="L29" s="2"/>
      <c r="M29" s="15"/>
      <c r="N29" s="15"/>
      <c r="O29" s="15"/>
      <c r="P29" s="15"/>
      <c r="Q29" s="15"/>
      <c r="S29" s="330"/>
      <c r="T29" s="102"/>
      <c r="U29" s="1"/>
      <c r="V29" s="1"/>
      <c r="W29" s="1"/>
      <c r="X29" s="1"/>
    </row>
    <row r="30" spans="1:24" ht="14.4">
      <c r="A30" s="121" t="s">
        <v>2070</v>
      </c>
      <c r="B30" s="311" t="s">
        <v>2071</v>
      </c>
      <c r="C30" s="12">
        <v>0.16600000000000001</v>
      </c>
      <c r="D30" s="92"/>
      <c r="E30" s="5" t="s">
        <v>263</v>
      </c>
      <c r="G30" s="5" t="s">
        <v>204</v>
      </c>
      <c r="H30" s="5" t="s">
        <v>264</v>
      </c>
      <c r="J30" s="8"/>
      <c r="K30" s="330"/>
      <c r="L30" s="2"/>
      <c r="M30" s="15"/>
      <c r="N30" s="15"/>
      <c r="O30" s="15"/>
      <c r="P30" s="15"/>
      <c r="Q30" s="15"/>
      <c r="S30" s="330"/>
      <c r="T30" s="102"/>
      <c r="U30" s="1"/>
      <c r="V30" s="1"/>
      <c r="W30" s="1"/>
      <c r="X30" s="1"/>
    </row>
    <row r="31" spans="1:24" ht="14.4">
      <c r="A31" s="121" t="s">
        <v>2072</v>
      </c>
      <c r="B31" s="311" t="s">
        <v>2073</v>
      </c>
      <c r="C31" s="12">
        <v>0.16600000000000001</v>
      </c>
      <c r="D31" s="92"/>
      <c r="E31" s="5" t="s">
        <v>265</v>
      </c>
      <c r="G31" s="5" t="s">
        <v>204</v>
      </c>
      <c r="H31" s="5" t="s">
        <v>266</v>
      </c>
      <c r="J31" s="8"/>
      <c r="K31" s="330"/>
      <c r="L31" s="2"/>
      <c r="M31" s="15"/>
      <c r="N31" s="15"/>
      <c r="O31" s="15"/>
      <c r="P31" s="15"/>
      <c r="Q31" s="15"/>
      <c r="S31" s="330"/>
      <c r="T31" s="102"/>
      <c r="U31" s="1"/>
      <c r="V31" s="1"/>
      <c r="W31" s="1"/>
      <c r="X31" s="1"/>
    </row>
    <row r="32" spans="1:24" ht="14.4">
      <c r="A32" s="121" t="s">
        <v>2074</v>
      </c>
      <c r="B32" s="311" t="s">
        <v>2034</v>
      </c>
      <c r="C32" s="12">
        <v>7.1999999999999995E-2</v>
      </c>
      <c r="D32" s="92"/>
      <c r="E32" s="5" t="s">
        <v>267</v>
      </c>
      <c r="G32" s="5" t="s">
        <v>204</v>
      </c>
      <c r="H32" s="5" t="s">
        <v>268</v>
      </c>
      <c r="J32" s="8"/>
      <c r="K32" s="330"/>
      <c r="L32" s="2"/>
      <c r="M32" s="15"/>
      <c r="N32" s="15"/>
      <c r="O32" s="15"/>
      <c r="P32" s="15"/>
      <c r="Q32" s="15"/>
      <c r="S32" s="330"/>
      <c r="T32" s="102"/>
      <c r="U32" s="1"/>
      <c r="V32" s="1"/>
      <c r="W32" s="1"/>
      <c r="X32" s="1"/>
    </row>
    <row r="33" spans="1:24" ht="14.4">
      <c r="A33" s="121" t="s">
        <v>2075</v>
      </c>
      <c r="B33" s="311" t="s">
        <v>2042</v>
      </c>
      <c r="C33" s="12">
        <v>7.9000000000000001E-2</v>
      </c>
      <c r="D33" s="92"/>
      <c r="E33" s="5" t="s">
        <v>269</v>
      </c>
      <c r="G33" s="5" t="s">
        <v>204</v>
      </c>
      <c r="H33" s="5" t="s">
        <v>270</v>
      </c>
      <c r="J33" s="8"/>
      <c r="K33" s="330"/>
      <c r="L33" s="2"/>
      <c r="M33" s="15"/>
      <c r="N33" s="15"/>
      <c r="O33" s="15"/>
      <c r="P33" s="15"/>
      <c r="Q33" s="15"/>
      <c r="S33" s="330"/>
      <c r="T33" s="102"/>
      <c r="U33" s="1"/>
      <c r="V33" s="1"/>
      <c r="W33" s="1"/>
      <c r="X33" s="1"/>
    </row>
    <row r="34" spans="1:24" ht="14.4">
      <c r="A34" s="121" t="s">
        <v>2076</v>
      </c>
      <c r="B34" s="311" t="s">
        <v>2044</v>
      </c>
      <c r="C34" s="12">
        <v>7.9000000000000001E-2</v>
      </c>
      <c r="D34" s="92"/>
      <c r="E34" s="5" t="s">
        <v>271</v>
      </c>
      <c r="G34" s="5" t="s">
        <v>204</v>
      </c>
      <c r="H34" s="5" t="s">
        <v>272</v>
      </c>
      <c r="J34" s="8"/>
      <c r="K34" s="330"/>
      <c r="L34" s="2"/>
      <c r="M34" s="15"/>
      <c r="N34" s="15"/>
      <c r="O34" s="15"/>
      <c r="P34" s="15"/>
      <c r="Q34" s="15"/>
      <c r="S34" s="330"/>
      <c r="T34" s="102"/>
      <c r="U34" s="1"/>
      <c r="V34" s="1"/>
      <c r="W34" s="1"/>
      <c r="X34" s="1"/>
    </row>
    <row r="35" spans="1:24" ht="14.4">
      <c r="A35" s="121" t="s">
        <v>2077</v>
      </c>
      <c r="B35" s="311" t="s">
        <v>2047</v>
      </c>
      <c r="C35" s="12">
        <v>5.5E-2</v>
      </c>
      <c r="D35" s="92"/>
      <c r="E35" s="5" t="s">
        <v>273</v>
      </c>
      <c r="G35" s="5" t="s">
        <v>204</v>
      </c>
      <c r="H35" s="5" t="s">
        <v>274</v>
      </c>
      <c r="J35" s="8"/>
      <c r="K35" s="330"/>
      <c r="L35" s="2"/>
      <c r="M35" s="15"/>
      <c r="N35" s="15"/>
      <c r="O35" s="15"/>
      <c r="P35" s="15"/>
      <c r="Q35" s="15"/>
      <c r="S35" s="330"/>
      <c r="T35" s="102"/>
      <c r="U35" s="1"/>
      <c r="V35" s="1"/>
      <c r="W35" s="1"/>
      <c r="X35" s="1"/>
    </row>
    <row r="36" spans="1:24" ht="14.4">
      <c r="A36" s="121" t="s">
        <v>2078</v>
      </c>
      <c r="B36" s="311" t="s">
        <v>2049</v>
      </c>
      <c r="C36" s="12">
        <v>5.5E-2</v>
      </c>
      <c r="D36" s="92"/>
      <c r="E36" s="5" t="s">
        <v>275</v>
      </c>
      <c r="G36" s="5" t="s">
        <v>204</v>
      </c>
      <c r="H36" s="5" t="s">
        <v>276</v>
      </c>
      <c r="J36" s="8"/>
      <c r="K36" s="330"/>
      <c r="L36" s="2"/>
      <c r="M36" s="15"/>
      <c r="N36" s="15"/>
      <c r="O36" s="15"/>
      <c r="P36" s="15"/>
      <c r="Q36" s="15"/>
      <c r="S36" s="330"/>
      <c r="T36" s="102"/>
      <c r="U36" s="1"/>
      <c r="V36" s="1"/>
      <c r="W36" s="1"/>
      <c r="X36" s="1"/>
    </row>
    <row r="37" spans="1:24" ht="15" thickBot="1">
      <c r="A37" s="320" t="s">
        <v>2079</v>
      </c>
      <c r="B37" s="321" t="s">
        <v>2051</v>
      </c>
      <c r="C37" s="322">
        <v>5.5E-2</v>
      </c>
      <c r="D37" s="92"/>
      <c r="E37" s="5" t="s">
        <v>277</v>
      </c>
      <c r="G37" s="5" t="s">
        <v>204</v>
      </c>
      <c r="H37" s="5" t="s">
        <v>278</v>
      </c>
      <c r="J37" s="8"/>
      <c r="K37" s="330"/>
      <c r="L37" s="2"/>
      <c r="M37" s="15"/>
      <c r="N37" s="15"/>
      <c r="O37" s="15"/>
      <c r="P37" s="15"/>
      <c r="Q37" s="15"/>
      <c r="S37" s="330"/>
      <c r="T37" s="102"/>
      <c r="U37" s="1"/>
      <c r="V37" s="1"/>
      <c r="W37" s="1"/>
      <c r="X37" s="1"/>
    </row>
    <row r="38" spans="1:24" ht="14.4">
      <c r="A38" s="323"/>
      <c r="B38" s="324"/>
      <c r="C38" s="325"/>
      <c r="D38" s="92"/>
      <c r="E38" s="5" t="s">
        <v>279</v>
      </c>
      <c r="G38" s="5" t="s">
        <v>204</v>
      </c>
      <c r="H38" s="5" t="s">
        <v>280</v>
      </c>
      <c r="J38" s="8"/>
      <c r="K38" s="330"/>
      <c r="L38" s="2"/>
      <c r="M38" s="15"/>
      <c r="N38" s="15"/>
      <c r="O38" s="15"/>
      <c r="P38" s="15"/>
      <c r="Q38" s="15"/>
      <c r="S38" s="330"/>
      <c r="T38" s="102"/>
      <c r="U38" s="1"/>
      <c r="V38" s="1"/>
      <c r="W38" s="1"/>
      <c r="X38" s="1"/>
    </row>
    <row r="39" spans="1:24" ht="14.4">
      <c r="A39" s="2"/>
      <c r="B39" s="326"/>
      <c r="C39" s="327"/>
      <c r="D39" s="92"/>
      <c r="E39" s="5" t="s">
        <v>281</v>
      </c>
      <c r="G39" s="5" t="s">
        <v>204</v>
      </c>
      <c r="H39" s="5" t="s">
        <v>282</v>
      </c>
      <c r="J39" s="8"/>
      <c r="K39" s="330"/>
      <c r="L39" s="2"/>
      <c r="M39" s="15"/>
      <c r="N39" s="15"/>
      <c r="O39" s="15"/>
      <c r="P39" s="15"/>
      <c r="Q39" s="15"/>
      <c r="S39" s="330"/>
      <c r="T39" s="102"/>
      <c r="U39" s="1"/>
      <c r="V39" s="1"/>
      <c r="W39" s="1"/>
      <c r="X39" s="1"/>
    </row>
    <row r="40" spans="1:24" ht="14.4">
      <c r="A40" s="2"/>
      <c r="B40" s="326"/>
      <c r="C40" s="327"/>
      <c r="D40" s="92"/>
      <c r="E40" s="5" t="s">
        <v>283</v>
      </c>
      <c r="G40" s="5" t="s">
        <v>204</v>
      </c>
      <c r="H40" s="5" t="s">
        <v>284</v>
      </c>
      <c r="J40" s="8"/>
      <c r="K40" s="330"/>
      <c r="L40" s="2"/>
      <c r="M40" s="15"/>
      <c r="N40" s="15"/>
      <c r="O40" s="15"/>
      <c r="P40" s="15"/>
      <c r="Q40" s="15"/>
      <c r="S40" s="330"/>
      <c r="T40" s="102"/>
      <c r="U40" s="1"/>
      <c r="V40" s="1"/>
      <c r="W40" s="1"/>
      <c r="X40" s="1"/>
    </row>
    <row r="41" spans="1:24" ht="14.4">
      <c r="A41" s="2"/>
      <c r="B41" s="326"/>
      <c r="C41" s="327"/>
      <c r="D41" s="92"/>
      <c r="E41" s="5" t="s">
        <v>285</v>
      </c>
      <c r="G41" s="5" t="s">
        <v>204</v>
      </c>
      <c r="H41" s="5" t="s">
        <v>286</v>
      </c>
      <c r="J41" s="8"/>
      <c r="K41" s="330"/>
      <c r="L41" s="2"/>
      <c r="M41" s="15"/>
      <c r="N41" s="15"/>
      <c r="O41" s="15"/>
      <c r="P41" s="15"/>
      <c r="Q41" s="15"/>
      <c r="R41" s="2"/>
      <c r="S41" s="332"/>
      <c r="T41" s="102"/>
      <c r="U41" s="1"/>
      <c r="V41" s="1"/>
      <c r="W41" s="1"/>
      <c r="X41" s="1"/>
    </row>
    <row r="42" spans="1:24" ht="14.4">
      <c r="A42" s="2"/>
      <c r="B42" s="326"/>
      <c r="C42" s="327"/>
      <c r="D42" s="92"/>
      <c r="E42" s="5" t="s">
        <v>287</v>
      </c>
      <c r="G42" s="5" t="s">
        <v>204</v>
      </c>
      <c r="H42" s="5" t="s">
        <v>288</v>
      </c>
      <c r="J42" s="8"/>
      <c r="K42" s="330"/>
      <c r="L42" s="2"/>
      <c r="M42" s="15"/>
      <c r="N42" s="15"/>
      <c r="O42" s="15"/>
      <c r="P42" s="15"/>
      <c r="Q42" s="15"/>
      <c r="R42" s="2"/>
      <c r="S42" s="332"/>
      <c r="T42" s="102"/>
      <c r="U42" s="1"/>
      <c r="V42" s="1"/>
      <c r="W42" s="1"/>
      <c r="X42" s="1"/>
    </row>
    <row r="43" spans="1:24" ht="14.4">
      <c r="A43" s="2"/>
      <c r="B43" s="326"/>
      <c r="C43" s="327"/>
      <c r="D43" s="92"/>
      <c r="E43" s="5" t="s">
        <v>289</v>
      </c>
      <c r="G43" s="5" t="s">
        <v>204</v>
      </c>
      <c r="H43" s="5" t="s">
        <v>290</v>
      </c>
      <c r="J43" s="8"/>
      <c r="K43" s="330"/>
      <c r="L43" s="2"/>
      <c r="M43" s="15"/>
      <c r="N43" s="15"/>
      <c r="O43" s="15"/>
      <c r="P43" s="15"/>
      <c r="Q43" s="15"/>
      <c r="R43" s="2"/>
      <c r="S43" s="332"/>
      <c r="T43" s="102"/>
      <c r="U43" s="1"/>
      <c r="V43" s="1"/>
      <c r="W43" s="1"/>
      <c r="X43" s="1"/>
    </row>
    <row r="44" spans="1:24" ht="14.4">
      <c r="A44" s="2"/>
      <c r="B44" s="326"/>
      <c r="C44" s="327"/>
      <c r="D44" s="92"/>
      <c r="E44" s="5" t="s">
        <v>291</v>
      </c>
      <c r="G44" s="5" t="s">
        <v>204</v>
      </c>
      <c r="H44" s="5" t="s">
        <v>292</v>
      </c>
      <c r="J44" s="8"/>
      <c r="K44" s="330"/>
      <c r="L44" s="2"/>
      <c r="M44" s="15"/>
      <c r="N44" s="15"/>
      <c r="O44" s="15"/>
      <c r="P44" s="15"/>
      <c r="Q44" s="15"/>
      <c r="R44" s="2"/>
      <c r="S44" s="330"/>
      <c r="T44" s="102"/>
      <c r="U44" s="1"/>
      <c r="V44" s="1"/>
      <c r="W44" s="1"/>
      <c r="X44" s="1"/>
    </row>
    <row r="45" spans="1:24" ht="14.4">
      <c r="A45" s="2"/>
      <c r="B45" s="326"/>
      <c r="C45" s="327"/>
      <c r="D45" s="92"/>
      <c r="E45" s="5" t="s">
        <v>293</v>
      </c>
      <c r="G45" s="5" t="s">
        <v>204</v>
      </c>
      <c r="H45" s="5" t="s">
        <v>294</v>
      </c>
      <c r="J45" s="8"/>
      <c r="K45" s="330"/>
      <c r="L45" s="2"/>
      <c r="M45" s="15"/>
      <c r="N45" s="15"/>
      <c r="O45" s="15"/>
      <c r="P45" s="15"/>
      <c r="Q45" s="15"/>
      <c r="R45" s="2"/>
      <c r="S45" s="330"/>
      <c r="T45" s="102"/>
      <c r="U45" s="1"/>
      <c r="V45" s="1"/>
      <c r="W45" s="1"/>
      <c r="X45" s="1"/>
    </row>
    <row r="46" spans="1:24" ht="14.4">
      <c r="A46" s="2"/>
      <c r="B46" s="326"/>
      <c r="C46" s="327"/>
      <c r="D46" s="92"/>
      <c r="E46" s="5" t="s">
        <v>295</v>
      </c>
      <c r="G46" s="5" t="s">
        <v>204</v>
      </c>
      <c r="H46" s="5" t="s">
        <v>296</v>
      </c>
      <c r="J46" s="8"/>
      <c r="K46" s="330"/>
      <c r="L46" s="2"/>
      <c r="M46" s="15"/>
      <c r="N46" s="15"/>
      <c r="O46" s="15"/>
      <c r="P46" s="15"/>
      <c r="Q46" s="15"/>
      <c r="R46" s="2"/>
      <c r="S46" s="330"/>
      <c r="T46" s="102"/>
      <c r="U46" s="1"/>
      <c r="V46" s="1"/>
      <c r="W46" s="1"/>
      <c r="X46" s="1"/>
    </row>
    <row r="47" spans="1:24">
      <c r="A47" s="2"/>
      <c r="B47" s="326"/>
      <c r="C47" s="327"/>
      <c r="E47" s="5" t="s">
        <v>297</v>
      </c>
      <c r="G47" s="5" t="s">
        <v>204</v>
      </c>
      <c r="H47" s="5" t="s">
        <v>298</v>
      </c>
      <c r="J47" s="8"/>
      <c r="K47" s="330"/>
      <c r="L47" s="2"/>
      <c r="M47" s="15"/>
      <c r="N47" s="15"/>
      <c r="O47" s="15"/>
      <c r="P47" s="15"/>
      <c r="Q47" s="15"/>
      <c r="T47" s="1"/>
      <c r="U47" s="1"/>
      <c r="V47" s="1"/>
      <c r="W47" s="1"/>
      <c r="X47" s="1"/>
    </row>
    <row r="48" spans="1:24">
      <c r="A48" s="2"/>
      <c r="B48" s="326"/>
      <c r="C48" s="327"/>
      <c r="E48" s="5" t="s">
        <v>299</v>
      </c>
      <c r="G48" s="5" t="s">
        <v>204</v>
      </c>
      <c r="H48" s="5" t="s">
        <v>300</v>
      </c>
      <c r="J48" s="8"/>
      <c r="K48" s="330"/>
      <c r="L48" s="2"/>
      <c r="M48" s="15"/>
      <c r="N48" s="15"/>
      <c r="O48" s="15"/>
      <c r="P48" s="15"/>
      <c r="Q48" s="15"/>
      <c r="T48" s="1"/>
      <c r="U48" s="1"/>
      <c r="V48" s="1"/>
      <c r="W48" s="1"/>
      <c r="X48" s="1"/>
    </row>
    <row r="49" spans="5:24" ht="13.8" thickBot="1">
      <c r="E49" s="6" t="s">
        <v>301</v>
      </c>
      <c r="G49" s="5" t="s">
        <v>204</v>
      </c>
      <c r="H49" s="5" t="s">
        <v>302</v>
      </c>
      <c r="J49" s="8"/>
      <c r="K49" s="330"/>
      <c r="L49" s="2"/>
      <c r="M49" s="15"/>
      <c r="N49" s="15"/>
      <c r="O49" s="15"/>
      <c r="P49" s="15"/>
      <c r="Q49" s="15"/>
      <c r="T49" s="1"/>
      <c r="U49" s="1"/>
      <c r="V49" s="1"/>
      <c r="W49" s="1"/>
      <c r="X49" s="1"/>
    </row>
    <row r="50" spans="5:24">
      <c r="E50" s="2"/>
      <c r="G50" s="5" t="s">
        <v>204</v>
      </c>
      <c r="H50" s="5" t="s">
        <v>303</v>
      </c>
      <c r="J50" s="8"/>
      <c r="K50" s="330"/>
      <c r="L50" s="2"/>
      <c r="M50" s="15"/>
      <c r="N50" s="15"/>
      <c r="O50" s="15"/>
      <c r="P50" s="15"/>
      <c r="Q50" s="15"/>
      <c r="T50" s="1"/>
      <c r="U50" s="1"/>
      <c r="V50" s="1"/>
      <c r="W50" s="1"/>
      <c r="X50" s="1"/>
    </row>
    <row r="51" spans="5:24">
      <c r="E51" s="2"/>
      <c r="G51" s="5" t="s">
        <v>204</v>
      </c>
      <c r="H51" s="5" t="s">
        <v>304</v>
      </c>
      <c r="J51" s="8"/>
      <c r="K51" s="330"/>
      <c r="L51" s="2"/>
      <c r="M51" s="15"/>
      <c r="N51" s="15"/>
      <c r="O51" s="15"/>
      <c r="P51" s="15"/>
      <c r="Q51" s="15"/>
      <c r="T51" s="1"/>
      <c r="U51" s="1"/>
      <c r="V51" s="1"/>
      <c r="W51" s="1"/>
      <c r="X51" s="1"/>
    </row>
    <row r="52" spans="5:24">
      <c r="E52" s="2"/>
      <c r="G52" s="5" t="s">
        <v>204</v>
      </c>
      <c r="H52" s="5" t="s">
        <v>305</v>
      </c>
      <c r="J52" s="8"/>
      <c r="K52" s="330"/>
      <c r="L52" s="2"/>
      <c r="M52" s="15"/>
      <c r="N52" s="15"/>
      <c r="O52" s="15"/>
      <c r="P52" s="15"/>
      <c r="Q52" s="15"/>
      <c r="T52" s="1"/>
      <c r="U52" s="1"/>
      <c r="V52" s="1"/>
      <c r="W52" s="1"/>
      <c r="X52" s="1"/>
    </row>
    <row r="53" spans="5:24">
      <c r="E53" s="2"/>
      <c r="G53" s="5" t="s">
        <v>204</v>
      </c>
      <c r="H53" s="5" t="s">
        <v>306</v>
      </c>
      <c r="J53" s="8"/>
      <c r="K53" s="330"/>
      <c r="L53" s="2"/>
      <c r="M53" s="15"/>
      <c r="N53" s="15"/>
      <c r="O53" s="15"/>
      <c r="P53" s="15"/>
      <c r="Q53" s="15"/>
      <c r="T53" s="1"/>
      <c r="U53" s="1"/>
      <c r="V53" s="1"/>
      <c r="W53" s="1"/>
      <c r="X53" s="1"/>
    </row>
    <row r="54" spans="5:24">
      <c r="E54" s="2"/>
      <c r="G54" s="5" t="s">
        <v>204</v>
      </c>
      <c r="H54" s="5" t="s">
        <v>307</v>
      </c>
      <c r="J54" s="8"/>
      <c r="K54" s="330"/>
      <c r="L54" s="2"/>
      <c r="M54" s="15"/>
      <c r="N54" s="15"/>
      <c r="O54" s="15"/>
      <c r="P54" s="15"/>
      <c r="Q54" s="15"/>
      <c r="T54" s="1"/>
      <c r="U54" s="1"/>
      <c r="V54" s="1"/>
      <c r="W54" s="1"/>
      <c r="X54" s="1"/>
    </row>
    <row r="55" spans="5:24">
      <c r="E55" s="2"/>
      <c r="G55" s="5" t="s">
        <v>204</v>
      </c>
      <c r="H55" s="5" t="s">
        <v>308</v>
      </c>
      <c r="J55" s="8"/>
      <c r="K55" s="330"/>
      <c r="L55" s="2"/>
      <c r="M55" s="15"/>
      <c r="N55" s="15"/>
      <c r="O55" s="15"/>
      <c r="P55" s="15"/>
      <c r="Q55" s="15"/>
      <c r="T55" s="1"/>
      <c r="U55" s="1"/>
      <c r="V55" s="1"/>
      <c r="W55" s="1"/>
      <c r="X55" s="1"/>
    </row>
    <row r="56" spans="5:24">
      <c r="E56" s="2"/>
      <c r="G56" s="5" t="s">
        <v>204</v>
      </c>
      <c r="H56" s="5" t="s">
        <v>309</v>
      </c>
      <c r="J56" s="8"/>
      <c r="K56" s="330"/>
      <c r="L56" s="2"/>
      <c r="M56" s="15"/>
      <c r="N56" s="15"/>
      <c r="O56" s="15"/>
      <c r="P56" s="15"/>
      <c r="Q56" s="15"/>
      <c r="T56" s="1"/>
      <c r="U56" s="1"/>
      <c r="V56" s="1"/>
      <c r="W56" s="1"/>
      <c r="X56" s="1"/>
    </row>
    <row r="57" spans="5:24">
      <c r="E57" s="2"/>
      <c r="G57" s="5" t="s">
        <v>204</v>
      </c>
      <c r="H57" s="5" t="s">
        <v>310</v>
      </c>
      <c r="J57" s="8"/>
      <c r="K57" s="330"/>
      <c r="L57" s="2"/>
      <c r="M57" s="15"/>
      <c r="N57" s="15"/>
      <c r="O57" s="15"/>
      <c r="P57" s="15"/>
      <c r="Q57" s="15"/>
      <c r="T57" s="1"/>
      <c r="U57" s="1"/>
      <c r="V57" s="1"/>
      <c r="W57" s="1"/>
      <c r="X57" s="1"/>
    </row>
    <row r="58" spans="5:24">
      <c r="E58" s="2"/>
      <c r="G58" s="5" t="s">
        <v>204</v>
      </c>
      <c r="H58" s="5" t="s">
        <v>311</v>
      </c>
      <c r="J58" s="8"/>
      <c r="K58" s="330"/>
      <c r="L58" s="2"/>
      <c r="M58" s="15"/>
      <c r="N58" s="15"/>
      <c r="O58" s="15"/>
      <c r="P58" s="15"/>
      <c r="Q58" s="15"/>
      <c r="T58" s="1"/>
      <c r="U58" s="1"/>
      <c r="V58" s="1"/>
      <c r="W58" s="1"/>
      <c r="X58" s="1"/>
    </row>
    <row r="59" spans="5:24">
      <c r="E59" s="2"/>
      <c r="G59" s="5" t="s">
        <v>204</v>
      </c>
      <c r="H59" s="5" t="s">
        <v>312</v>
      </c>
      <c r="J59" s="8"/>
      <c r="K59" s="330"/>
      <c r="L59" s="2"/>
      <c r="M59" s="15"/>
      <c r="N59" s="15"/>
      <c r="O59" s="15"/>
      <c r="P59" s="15"/>
      <c r="Q59" s="15"/>
      <c r="T59" s="1"/>
      <c r="U59" s="1"/>
      <c r="V59" s="1"/>
      <c r="W59" s="1"/>
      <c r="X59" s="1"/>
    </row>
    <row r="60" spans="5:24">
      <c r="E60" s="2"/>
      <c r="G60" s="5" t="s">
        <v>204</v>
      </c>
      <c r="H60" s="5" t="s">
        <v>313</v>
      </c>
      <c r="J60" s="8"/>
      <c r="K60" s="330"/>
      <c r="L60" s="2"/>
      <c r="M60" s="15"/>
      <c r="N60" s="15"/>
      <c r="O60" s="15"/>
      <c r="P60" s="15"/>
      <c r="Q60" s="15"/>
      <c r="T60" s="1"/>
      <c r="U60" s="1"/>
      <c r="V60" s="1"/>
      <c r="W60" s="1"/>
      <c r="X60" s="1"/>
    </row>
    <row r="61" spans="5:24">
      <c r="E61" s="2"/>
      <c r="G61" s="5" t="s">
        <v>204</v>
      </c>
      <c r="H61" s="5" t="s">
        <v>314</v>
      </c>
      <c r="J61" s="8"/>
      <c r="K61" s="330"/>
      <c r="L61" s="2"/>
      <c r="M61" s="15"/>
      <c r="N61" s="15"/>
      <c r="O61" s="15"/>
      <c r="P61" s="15"/>
      <c r="Q61" s="15"/>
      <c r="T61" s="1"/>
      <c r="U61" s="1"/>
      <c r="V61" s="1"/>
      <c r="W61" s="1"/>
      <c r="X61" s="1"/>
    </row>
    <row r="62" spans="5:24">
      <c r="E62" s="2"/>
      <c r="G62" s="5" t="s">
        <v>204</v>
      </c>
      <c r="H62" s="5" t="s">
        <v>315</v>
      </c>
      <c r="J62" s="8"/>
      <c r="K62" s="330"/>
      <c r="L62" s="333"/>
      <c r="M62" s="15"/>
      <c r="N62" s="15"/>
      <c r="O62" s="15"/>
      <c r="P62" s="15"/>
      <c r="Q62" s="15"/>
      <c r="T62" s="1"/>
      <c r="U62" s="1"/>
      <c r="V62" s="1"/>
      <c r="W62" s="1"/>
      <c r="X62" s="1"/>
    </row>
    <row r="63" spans="5:24">
      <c r="E63" s="2"/>
      <c r="G63" s="5" t="s">
        <v>204</v>
      </c>
      <c r="H63" s="5" t="s">
        <v>316</v>
      </c>
      <c r="J63" s="8"/>
      <c r="K63" s="330"/>
      <c r="L63" s="333"/>
      <c r="M63" s="15"/>
      <c r="N63" s="15"/>
      <c r="O63" s="15"/>
      <c r="P63" s="15"/>
      <c r="Q63" s="15"/>
      <c r="T63" s="1"/>
      <c r="U63" s="1"/>
      <c r="V63" s="1"/>
      <c r="W63" s="1"/>
      <c r="X63" s="1"/>
    </row>
    <row r="64" spans="5:24">
      <c r="E64" s="2"/>
      <c r="G64" s="5" t="s">
        <v>204</v>
      </c>
      <c r="H64" s="5" t="s">
        <v>317</v>
      </c>
      <c r="J64" s="8"/>
      <c r="K64" s="330"/>
      <c r="L64" s="333"/>
      <c r="M64" s="15"/>
      <c r="N64" s="15"/>
      <c r="O64" s="15"/>
      <c r="P64" s="15"/>
      <c r="Q64" s="15"/>
      <c r="T64" s="1"/>
      <c r="U64" s="1"/>
      <c r="V64" s="1"/>
      <c r="W64" s="1"/>
      <c r="X64" s="1"/>
    </row>
    <row r="65" spans="5:24">
      <c r="E65" s="2"/>
      <c r="G65" s="5" t="s">
        <v>204</v>
      </c>
      <c r="H65" s="5" t="s">
        <v>318</v>
      </c>
      <c r="J65" s="8"/>
      <c r="K65" s="330"/>
      <c r="L65" s="333"/>
      <c r="M65" s="15"/>
      <c r="N65" s="15"/>
      <c r="O65" s="15"/>
      <c r="P65" s="15"/>
      <c r="Q65" s="15"/>
      <c r="T65" s="1"/>
      <c r="U65" s="1"/>
      <c r="V65" s="1"/>
      <c r="W65" s="1"/>
      <c r="X65" s="1"/>
    </row>
    <row r="66" spans="5:24">
      <c r="E66" s="2"/>
      <c r="G66" s="5" t="s">
        <v>204</v>
      </c>
      <c r="H66" s="5" t="s">
        <v>319</v>
      </c>
      <c r="J66" s="8"/>
      <c r="K66" s="330"/>
      <c r="L66" s="333"/>
      <c r="M66" s="15"/>
      <c r="N66" s="15"/>
      <c r="O66" s="15"/>
      <c r="P66" s="15"/>
      <c r="Q66" s="15"/>
      <c r="T66" s="1"/>
      <c r="U66" s="1"/>
      <c r="V66" s="1"/>
      <c r="W66" s="1"/>
      <c r="X66" s="1"/>
    </row>
    <row r="67" spans="5:24">
      <c r="E67" s="2"/>
      <c r="G67" s="5" t="s">
        <v>204</v>
      </c>
      <c r="H67" s="5" t="s">
        <v>320</v>
      </c>
      <c r="J67" s="8"/>
      <c r="K67" s="330"/>
      <c r="L67" s="333"/>
      <c r="M67" s="15"/>
      <c r="N67" s="15"/>
      <c r="O67" s="15"/>
      <c r="P67" s="15"/>
      <c r="Q67" s="15"/>
      <c r="T67" s="1"/>
      <c r="U67" s="1"/>
      <c r="V67" s="1"/>
      <c r="W67" s="1"/>
      <c r="X67" s="1"/>
    </row>
    <row r="68" spans="5:24">
      <c r="E68" s="2"/>
      <c r="G68" s="5" t="s">
        <v>204</v>
      </c>
      <c r="H68" s="5" t="s">
        <v>321</v>
      </c>
      <c r="J68" s="8"/>
      <c r="K68" s="330"/>
      <c r="L68" s="333"/>
      <c r="M68" s="15"/>
      <c r="N68" s="15"/>
      <c r="O68" s="15"/>
      <c r="P68" s="15"/>
      <c r="Q68" s="15"/>
      <c r="T68" s="1"/>
      <c r="U68" s="1"/>
      <c r="V68" s="1"/>
      <c r="W68" s="1"/>
      <c r="X68" s="1"/>
    </row>
    <row r="69" spans="5:24">
      <c r="E69" s="2"/>
      <c r="G69" s="5" t="s">
        <v>204</v>
      </c>
      <c r="H69" s="5" t="s">
        <v>322</v>
      </c>
      <c r="J69" s="8"/>
      <c r="K69" s="330"/>
      <c r="L69" s="333"/>
      <c r="M69" s="15"/>
      <c r="N69" s="15"/>
      <c r="O69" s="15"/>
      <c r="P69" s="15"/>
      <c r="Q69" s="15"/>
      <c r="T69" s="1"/>
      <c r="U69" s="1"/>
      <c r="V69" s="1"/>
      <c r="W69" s="1"/>
      <c r="X69" s="1"/>
    </row>
    <row r="70" spans="5:24">
      <c r="E70" s="2"/>
      <c r="G70" s="5" t="s">
        <v>204</v>
      </c>
      <c r="H70" s="5" t="s">
        <v>323</v>
      </c>
      <c r="J70" s="8"/>
      <c r="K70" s="330"/>
      <c r="L70" s="333"/>
      <c r="M70" s="15"/>
      <c r="N70" s="15"/>
      <c r="O70" s="15"/>
      <c r="P70" s="15"/>
      <c r="Q70" s="15"/>
      <c r="T70" s="1"/>
      <c r="U70" s="1"/>
      <c r="V70" s="1"/>
      <c r="W70" s="1"/>
      <c r="X70" s="1"/>
    </row>
    <row r="71" spans="5:24">
      <c r="E71" s="2"/>
      <c r="G71" s="5" t="s">
        <v>204</v>
      </c>
      <c r="H71" s="5" t="s">
        <v>324</v>
      </c>
      <c r="J71" s="8"/>
      <c r="K71" s="330"/>
      <c r="L71" s="333"/>
      <c r="M71" s="15"/>
      <c r="N71" s="15"/>
      <c r="O71" s="15"/>
      <c r="P71" s="15"/>
      <c r="Q71" s="15"/>
      <c r="T71" s="1"/>
      <c r="U71" s="1"/>
      <c r="V71" s="1"/>
      <c r="W71" s="1"/>
      <c r="X71" s="1"/>
    </row>
    <row r="72" spans="5:24">
      <c r="E72" s="2"/>
      <c r="G72" s="5" t="s">
        <v>204</v>
      </c>
      <c r="H72" s="5" t="s">
        <v>325</v>
      </c>
      <c r="J72" s="8"/>
      <c r="K72" s="330"/>
      <c r="L72" s="333"/>
      <c r="M72" s="15"/>
      <c r="N72" s="15"/>
      <c r="O72" s="15"/>
      <c r="P72" s="15"/>
      <c r="Q72" s="15"/>
      <c r="T72" s="1"/>
      <c r="U72" s="1"/>
      <c r="V72" s="1"/>
      <c r="W72" s="1"/>
      <c r="X72" s="1"/>
    </row>
    <row r="73" spans="5:24">
      <c r="E73" s="2"/>
      <c r="G73" s="5" t="s">
        <v>204</v>
      </c>
      <c r="H73" s="5" t="s">
        <v>326</v>
      </c>
      <c r="J73" s="8"/>
      <c r="K73" s="330"/>
      <c r="L73" s="333"/>
      <c r="M73" s="15"/>
      <c r="N73" s="15"/>
      <c r="O73" s="15"/>
      <c r="P73" s="15"/>
      <c r="Q73" s="15"/>
      <c r="T73" s="1"/>
      <c r="U73" s="1"/>
      <c r="V73" s="1"/>
      <c r="W73" s="1"/>
      <c r="X73" s="1"/>
    </row>
    <row r="74" spans="5:24">
      <c r="E74" s="2"/>
      <c r="G74" s="5" t="s">
        <v>204</v>
      </c>
      <c r="H74" s="5" t="s">
        <v>327</v>
      </c>
      <c r="J74" s="8"/>
      <c r="K74" s="330"/>
      <c r="L74" s="333"/>
      <c r="M74" s="15"/>
      <c r="N74" s="15"/>
      <c r="O74" s="15"/>
      <c r="P74" s="15"/>
      <c r="Q74" s="15"/>
      <c r="T74" s="1"/>
      <c r="U74" s="1"/>
      <c r="V74" s="1"/>
      <c r="W74" s="1"/>
      <c r="X74" s="1"/>
    </row>
    <row r="75" spans="5:24">
      <c r="E75" s="2"/>
      <c r="G75" s="5" t="s">
        <v>204</v>
      </c>
      <c r="H75" s="5" t="s">
        <v>328</v>
      </c>
      <c r="J75" s="8"/>
      <c r="K75" s="330"/>
      <c r="L75" s="333"/>
      <c r="M75" s="15"/>
      <c r="N75" s="15"/>
      <c r="O75" s="15"/>
      <c r="P75" s="15"/>
      <c r="Q75" s="15"/>
      <c r="T75" s="1"/>
      <c r="U75" s="1"/>
      <c r="V75" s="1"/>
      <c r="W75" s="1"/>
      <c r="X75" s="1"/>
    </row>
    <row r="76" spans="5:24">
      <c r="E76" s="2"/>
      <c r="G76" s="5" t="s">
        <v>204</v>
      </c>
      <c r="H76" s="5" t="s">
        <v>329</v>
      </c>
      <c r="J76" s="8"/>
      <c r="K76" s="330"/>
      <c r="L76" s="333"/>
      <c r="M76" s="15"/>
      <c r="N76" s="15"/>
      <c r="O76" s="15"/>
      <c r="P76" s="15"/>
      <c r="Q76" s="15"/>
      <c r="T76" s="1"/>
      <c r="U76" s="1"/>
      <c r="V76" s="1"/>
      <c r="W76" s="1"/>
      <c r="X76" s="1"/>
    </row>
    <row r="77" spans="5:24">
      <c r="E77" s="2"/>
      <c r="G77" s="5" t="s">
        <v>204</v>
      </c>
      <c r="H77" s="5" t="s">
        <v>330</v>
      </c>
      <c r="J77" s="8"/>
      <c r="K77" s="330"/>
      <c r="L77" s="333"/>
      <c r="M77" s="15"/>
      <c r="N77" s="15"/>
      <c r="O77" s="15"/>
      <c r="P77" s="15"/>
      <c r="Q77" s="15"/>
      <c r="T77" s="1"/>
      <c r="U77" s="1"/>
      <c r="V77" s="1"/>
      <c r="W77" s="1"/>
      <c r="X77" s="1"/>
    </row>
    <row r="78" spans="5:24">
      <c r="E78" s="2"/>
      <c r="G78" s="5" t="s">
        <v>204</v>
      </c>
      <c r="H78" s="5" t="s">
        <v>331</v>
      </c>
      <c r="J78" s="8"/>
      <c r="K78" s="330"/>
      <c r="L78" s="333"/>
      <c r="M78" s="15"/>
      <c r="N78" s="15"/>
      <c r="O78" s="15"/>
      <c r="P78" s="15"/>
      <c r="Q78" s="15"/>
      <c r="T78" s="1"/>
      <c r="U78" s="1"/>
      <c r="V78" s="1"/>
      <c r="W78" s="1"/>
      <c r="X78" s="1"/>
    </row>
    <row r="79" spans="5:24">
      <c r="E79" s="2"/>
      <c r="G79" s="5" t="s">
        <v>204</v>
      </c>
      <c r="H79" s="5" t="s">
        <v>332</v>
      </c>
      <c r="J79" s="8"/>
      <c r="K79" s="330"/>
      <c r="L79" s="333"/>
      <c r="M79" s="15"/>
      <c r="N79" s="15"/>
      <c r="O79" s="15"/>
      <c r="P79" s="15"/>
      <c r="Q79" s="15"/>
      <c r="T79" s="1"/>
      <c r="U79" s="1"/>
      <c r="V79" s="1"/>
      <c r="W79" s="1"/>
      <c r="X79" s="1"/>
    </row>
    <row r="80" spans="5:24">
      <c r="E80" s="2"/>
      <c r="G80" s="5" t="s">
        <v>204</v>
      </c>
      <c r="H80" s="5" t="s">
        <v>333</v>
      </c>
      <c r="J80" s="8"/>
      <c r="K80" s="330"/>
      <c r="L80" s="333"/>
      <c r="M80" s="15"/>
      <c r="N80" s="15"/>
      <c r="O80" s="15"/>
      <c r="P80" s="15"/>
      <c r="Q80" s="15"/>
      <c r="T80" s="1"/>
      <c r="U80" s="1"/>
      <c r="V80" s="1"/>
      <c r="W80" s="1"/>
      <c r="X80" s="1"/>
    </row>
    <row r="81" spans="5:24">
      <c r="E81" s="2"/>
      <c r="G81" s="5" t="s">
        <v>204</v>
      </c>
      <c r="H81" s="5" t="s">
        <v>334</v>
      </c>
      <c r="J81" s="8"/>
      <c r="K81" s="330"/>
      <c r="L81" s="333"/>
      <c r="M81" s="15"/>
      <c r="N81" s="15"/>
      <c r="O81" s="15"/>
      <c r="P81" s="15"/>
      <c r="Q81" s="15"/>
      <c r="T81" s="1"/>
      <c r="U81" s="1"/>
      <c r="V81" s="1"/>
      <c r="W81" s="1"/>
      <c r="X81" s="1"/>
    </row>
    <row r="82" spans="5:24">
      <c r="E82" s="2"/>
      <c r="G82" s="5" t="s">
        <v>204</v>
      </c>
      <c r="H82" s="5" t="s">
        <v>335</v>
      </c>
      <c r="J82" s="8"/>
      <c r="K82" s="330"/>
      <c r="L82" s="333"/>
      <c r="M82" s="15"/>
      <c r="N82" s="15"/>
      <c r="O82" s="15"/>
      <c r="P82" s="15"/>
      <c r="Q82" s="15"/>
      <c r="T82" s="1"/>
      <c r="U82" s="1"/>
      <c r="V82" s="1"/>
      <c r="W82" s="1"/>
      <c r="X82" s="1"/>
    </row>
    <row r="83" spans="5:24">
      <c r="E83" s="2"/>
      <c r="G83" s="5" t="s">
        <v>204</v>
      </c>
      <c r="H83" s="5" t="s">
        <v>336</v>
      </c>
      <c r="J83" s="8"/>
      <c r="K83" s="330"/>
      <c r="L83" s="333"/>
      <c r="M83" s="15"/>
      <c r="N83" s="15"/>
      <c r="O83" s="15"/>
      <c r="P83" s="15"/>
      <c r="Q83" s="15"/>
      <c r="T83" s="1"/>
      <c r="U83" s="1"/>
      <c r="V83" s="1"/>
      <c r="W83" s="1"/>
      <c r="X83" s="1"/>
    </row>
    <row r="84" spans="5:24">
      <c r="E84" s="2"/>
      <c r="G84" s="5" t="s">
        <v>204</v>
      </c>
      <c r="H84" s="5" t="s">
        <v>337</v>
      </c>
      <c r="J84" s="8"/>
      <c r="K84" s="330"/>
      <c r="L84" s="333"/>
      <c r="M84" s="15"/>
      <c r="N84" s="15"/>
      <c r="O84" s="15"/>
      <c r="P84" s="15"/>
      <c r="Q84" s="15"/>
      <c r="T84" s="1"/>
      <c r="U84" s="1"/>
      <c r="V84" s="1"/>
      <c r="W84" s="1"/>
      <c r="X84" s="1"/>
    </row>
    <row r="85" spans="5:24">
      <c r="E85" s="2"/>
      <c r="G85" s="5" t="s">
        <v>204</v>
      </c>
      <c r="H85" s="5" t="s">
        <v>338</v>
      </c>
      <c r="J85" s="8"/>
      <c r="K85" s="330"/>
      <c r="L85" s="333"/>
      <c r="M85" s="15"/>
      <c r="N85" s="15"/>
      <c r="O85" s="15"/>
      <c r="P85" s="15"/>
      <c r="Q85" s="15"/>
      <c r="T85" s="1"/>
      <c r="U85" s="1"/>
      <c r="V85" s="1"/>
      <c r="W85" s="1"/>
      <c r="X85" s="1"/>
    </row>
    <row r="86" spans="5:24">
      <c r="E86" s="2"/>
      <c r="G86" s="5" t="s">
        <v>204</v>
      </c>
      <c r="H86" s="5" t="s">
        <v>339</v>
      </c>
      <c r="J86" s="8"/>
      <c r="K86" s="330"/>
      <c r="L86" s="333"/>
      <c r="M86" s="15"/>
      <c r="N86" s="15"/>
      <c r="O86" s="15"/>
      <c r="P86" s="15"/>
      <c r="Q86" s="15"/>
      <c r="T86" s="1"/>
      <c r="U86" s="1"/>
      <c r="V86" s="1"/>
      <c r="W86" s="1"/>
      <c r="X86" s="1"/>
    </row>
    <row r="87" spans="5:24">
      <c r="E87" s="2"/>
      <c r="G87" s="5" t="s">
        <v>204</v>
      </c>
      <c r="H87" s="5" t="s">
        <v>340</v>
      </c>
      <c r="J87" s="8"/>
      <c r="K87" s="330"/>
      <c r="L87" s="333"/>
      <c r="M87" s="15"/>
      <c r="N87" s="15"/>
      <c r="O87" s="15"/>
      <c r="P87" s="15"/>
      <c r="Q87" s="15"/>
      <c r="T87" s="1"/>
      <c r="U87" s="1"/>
      <c r="V87" s="1"/>
      <c r="W87" s="1"/>
      <c r="X87" s="1"/>
    </row>
    <row r="88" spans="5:24">
      <c r="E88" s="2"/>
      <c r="G88" s="5" t="s">
        <v>204</v>
      </c>
      <c r="H88" s="5" t="s">
        <v>341</v>
      </c>
      <c r="J88" s="8"/>
      <c r="K88" s="330"/>
      <c r="L88" s="333"/>
      <c r="M88" s="15"/>
      <c r="N88" s="15"/>
      <c r="O88" s="15"/>
      <c r="P88" s="15"/>
      <c r="Q88" s="15"/>
      <c r="T88" s="1"/>
      <c r="U88" s="1"/>
      <c r="V88" s="1"/>
      <c r="W88" s="1"/>
      <c r="X88" s="1"/>
    </row>
    <row r="89" spans="5:24">
      <c r="E89" s="2"/>
      <c r="G89" s="5" t="s">
        <v>204</v>
      </c>
      <c r="H89" s="5" t="s">
        <v>342</v>
      </c>
      <c r="J89" s="8"/>
      <c r="K89" s="330"/>
      <c r="L89" s="333"/>
      <c r="M89" s="15"/>
      <c r="N89" s="15"/>
      <c r="O89" s="15"/>
      <c r="P89" s="15"/>
      <c r="Q89" s="15"/>
      <c r="T89" s="1"/>
      <c r="U89" s="1"/>
      <c r="V89" s="1"/>
      <c r="W89" s="1"/>
      <c r="X89" s="1"/>
    </row>
    <row r="90" spans="5:24">
      <c r="E90" s="2"/>
      <c r="G90" s="5" t="s">
        <v>204</v>
      </c>
      <c r="H90" s="5" t="s">
        <v>343</v>
      </c>
      <c r="J90" s="8"/>
      <c r="K90" s="330"/>
      <c r="L90" s="333"/>
      <c r="M90" s="15"/>
      <c r="N90" s="15"/>
      <c r="O90" s="15"/>
      <c r="P90" s="15"/>
      <c r="Q90" s="15"/>
      <c r="T90" s="1"/>
      <c r="U90" s="1"/>
      <c r="V90" s="1"/>
      <c r="W90" s="1"/>
      <c r="X90" s="1"/>
    </row>
    <row r="91" spans="5:24">
      <c r="E91" s="2"/>
      <c r="G91" s="5" t="s">
        <v>204</v>
      </c>
      <c r="H91" s="5" t="s">
        <v>344</v>
      </c>
      <c r="J91" s="8"/>
      <c r="K91" s="330"/>
      <c r="L91" s="333"/>
      <c r="M91" s="15"/>
      <c r="N91" s="15"/>
      <c r="O91" s="15"/>
      <c r="P91" s="15"/>
      <c r="Q91" s="15"/>
      <c r="T91" s="1"/>
      <c r="U91" s="1"/>
      <c r="V91" s="1"/>
      <c r="W91" s="1"/>
      <c r="X91" s="1"/>
    </row>
    <row r="92" spans="5:24">
      <c r="E92" s="2"/>
      <c r="G92" s="5" t="s">
        <v>204</v>
      </c>
      <c r="H92" s="5" t="s">
        <v>345</v>
      </c>
      <c r="J92" s="8"/>
      <c r="K92" s="330"/>
      <c r="L92" s="333"/>
      <c r="M92" s="15"/>
      <c r="N92" s="15"/>
      <c r="O92" s="15"/>
      <c r="P92" s="15"/>
      <c r="Q92" s="15"/>
      <c r="T92" s="1"/>
      <c r="U92" s="1"/>
      <c r="V92" s="1"/>
      <c r="W92" s="1"/>
      <c r="X92" s="1"/>
    </row>
    <row r="93" spans="5:24">
      <c r="E93" s="2"/>
      <c r="G93" s="5" t="s">
        <v>204</v>
      </c>
      <c r="H93" s="5" t="s">
        <v>346</v>
      </c>
      <c r="J93" s="8"/>
      <c r="K93" s="330"/>
      <c r="L93" s="333"/>
      <c r="M93" s="15"/>
      <c r="N93" s="15"/>
      <c r="O93" s="15"/>
      <c r="P93" s="15"/>
      <c r="Q93" s="15"/>
      <c r="T93" s="1"/>
      <c r="U93" s="1"/>
      <c r="V93" s="1"/>
      <c r="W93" s="1"/>
      <c r="X93" s="1"/>
    </row>
    <row r="94" spans="5:24">
      <c r="E94" s="2"/>
      <c r="G94" s="5" t="s">
        <v>204</v>
      </c>
      <c r="H94" s="5" t="s">
        <v>347</v>
      </c>
      <c r="J94" s="8"/>
      <c r="K94" s="330"/>
      <c r="L94" s="333"/>
      <c r="M94" s="15"/>
      <c r="N94" s="15"/>
      <c r="O94" s="15"/>
      <c r="P94" s="15"/>
      <c r="Q94" s="15"/>
      <c r="T94" s="1"/>
      <c r="U94" s="1"/>
      <c r="V94" s="1"/>
      <c r="W94" s="1"/>
      <c r="X94" s="1"/>
    </row>
    <row r="95" spans="5:24">
      <c r="E95" s="2"/>
      <c r="G95" s="5" t="s">
        <v>204</v>
      </c>
      <c r="H95" s="5" t="s">
        <v>348</v>
      </c>
      <c r="J95" s="8"/>
      <c r="K95" s="330"/>
      <c r="L95" s="333"/>
      <c r="M95" s="15"/>
      <c r="N95" s="15"/>
      <c r="O95" s="15"/>
      <c r="P95" s="15"/>
      <c r="Q95" s="15"/>
      <c r="T95" s="1"/>
      <c r="U95" s="1"/>
      <c r="V95" s="1"/>
      <c r="W95" s="1"/>
      <c r="X95" s="1"/>
    </row>
    <row r="96" spans="5:24">
      <c r="E96" s="2"/>
      <c r="G96" s="5" t="s">
        <v>204</v>
      </c>
      <c r="H96" s="5" t="s">
        <v>349</v>
      </c>
      <c r="J96" s="8"/>
      <c r="K96" s="330"/>
      <c r="L96" s="333"/>
      <c r="M96" s="15"/>
      <c r="N96" s="15"/>
      <c r="O96" s="15"/>
      <c r="P96" s="15"/>
      <c r="Q96" s="15"/>
      <c r="T96" s="1"/>
      <c r="U96" s="1"/>
      <c r="V96" s="1"/>
      <c r="W96" s="1"/>
      <c r="X96" s="1"/>
    </row>
    <row r="97" spans="5:24">
      <c r="E97" s="2"/>
      <c r="G97" s="5" t="s">
        <v>204</v>
      </c>
      <c r="H97" s="5" t="s">
        <v>350</v>
      </c>
      <c r="J97" s="8"/>
      <c r="K97" s="330"/>
      <c r="L97" s="333"/>
      <c r="M97" s="15"/>
      <c r="N97" s="15"/>
      <c r="O97" s="15"/>
      <c r="P97" s="15"/>
      <c r="Q97" s="15"/>
      <c r="T97" s="1"/>
      <c r="U97" s="1"/>
      <c r="V97" s="1"/>
      <c r="W97" s="1"/>
      <c r="X97" s="1"/>
    </row>
    <row r="98" spans="5:24">
      <c r="E98" s="2"/>
      <c r="G98" s="5" t="s">
        <v>204</v>
      </c>
      <c r="H98" s="5" t="s">
        <v>351</v>
      </c>
      <c r="J98" s="8"/>
      <c r="K98" s="330"/>
      <c r="L98" s="333"/>
      <c r="M98" s="15"/>
      <c r="N98" s="15"/>
      <c r="O98" s="15"/>
      <c r="P98" s="15"/>
      <c r="Q98" s="15"/>
      <c r="T98" s="1"/>
      <c r="U98" s="1"/>
      <c r="V98" s="1"/>
      <c r="W98" s="1"/>
      <c r="X98" s="1"/>
    </row>
    <row r="99" spans="5:24">
      <c r="E99" s="2"/>
      <c r="G99" s="5" t="s">
        <v>204</v>
      </c>
      <c r="H99" s="5" t="s">
        <v>352</v>
      </c>
      <c r="J99" s="8"/>
      <c r="K99" s="330"/>
      <c r="L99" s="333"/>
      <c r="M99" s="15"/>
      <c r="N99" s="15"/>
      <c r="O99" s="15"/>
      <c r="P99" s="15"/>
      <c r="Q99" s="15"/>
      <c r="T99" s="1"/>
      <c r="U99" s="1"/>
      <c r="V99" s="1"/>
      <c r="W99" s="1"/>
      <c r="X99" s="1"/>
    </row>
    <row r="100" spans="5:24">
      <c r="E100" s="2"/>
      <c r="G100" s="5" t="s">
        <v>204</v>
      </c>
      <c r="H100" s="5" t="s">
        <v>353</v>
      </c>
      <c r="J100" s="8"/>
      <c r="K100" s="330"/>
      <c r="L100" s="333"/>
      <c r="M100" s="15"/>
      <c r="N100" s="15"/>
      <c r="O100" s="15"/>
      <c r="P100" s="15"/>
      <c r="Q100" s="15"/>
      <c r="T100" s="1"/>
      <c r="U100" s="1"/>
      <c r="V100" s="1"/>
      <c r="W100" s="1"/>
      <c r="X100" s="1"/>
    </row>
    <row r="101" spans="5:24">
      <c r="E101" s="2"/>
      <c r="G101" s="5" t="s">
        <v>204</v>
      </c>
      <c r="H101" s="5" t="s">
        <v>354</v>
      </c>
      <c r="J101" s="8"/>
      <c r="K101" s="330"/>
      <c r="L101" s="333"/>
      <c r="M101" s="15"/>
      <c r="N101" s="15"/>
      <c r="O101" s="15"/>
      <c r="P101" s="15"/>
      <c r="Q101" s="15"/>
      <c r="T101" s="1"/>
      <c r="U101" s="1"/>
      <c r="V101" s="1"/>
      <c r="W101" s="1"/>
      <c r="X101" s="1"/>
    </row>
    <row r="102" spans="5:24">
      <c r="E102" s="2"/>
      <c r="G102" s="5" t="s">
        <v>204</v>
      </c>
      <c r="H102" s="5" t="s">
        <v>355</v>
      </c>
      <c r="J102" s="8"/>
      <c r="K102" s="330"/>
      <c r="L102" s="333"/>
      <c r="M102" s="15"/>
      <c r="N102" s="15"/>
      <c r="O102" s="15"/>
      <c r="P102" s="15"/>
      <c r="Q102" s="15"/>
      <c r="T102" s="1"/>
      <c r="U102" s="1"/>
      <c r="V102" s="1"/>
      <c r="W102" s="1"/>
      <c r="X102" s="1"/>
    </row>
    <row r="103" spans="5:24">
      <c r="E103" s="2"/>
      <c r="G103" s="5" t="s">
        <v>204</v>
      </c>
      <c r="H103" s="5" t="s">
        <v>356</v>
      </c>
      <c r="J103" s="8"/>
      <c r="K103" s="330"/>
      <c r="L103" s="333"/>
      <c r="M103" s="15"/>
      <c r="N103" s="15"/>
      <c r="O103" s="15"/>
      <c r="P103" s="15"/>
      <c r="Q103" s="15"/>
      <c r="T103" s="1"/>
      <c r="U103" s="1"/>
      <c r="V103" s="1"/>
      <c r="W103" s="1"/>
      <c r="X103" s="1"/>
    </row>
    <row r="104" spans="5:24">
      <c r="E104" s="2"/>
      <c r="G104" s="5" t="s">
        <v>204</v>
      </c>
      <c r="H104" s="5" t="s">
        <v>357</v>
      </c>
      <c r="J104" s="8"/>
      <c r="K104" s="330"/>
      <c r="L104" s="333"/>
      <c r="M104" s="15"/>
      <c r="N104" s="15"/>
      <c r="O104" s="15"/>
      <c r="P104" s="15"/>
      <c r="Q104" s="15"/>
      <c r="T104" s="1"/>
      <c r="U104" s="1"/>
      <c r="V104" s="1"/>
      <c r="W104" s="1"/>
      <c r="X104" s="1"/>
    </row>
    <row r="105" spans="5:24">
      <c r="E105" s="2"/>
      <c r="G105" s="5" t="s">
        <v>204</v>
      </c>
      <c r="H105" s="5" t="s">
        <v>358</v>
      </c>
      <c r="J105" s="8"/>
      <c r="K105" s="330"/>
      <c r="L105" s="333"/>
      <c r="M105" s="15"/>
      <c r="N105" s="15"/>
      <c r="O105" s="15"/>
      <c r="P105" s="15"/>
      <c r="Q105" s="15"/>
      <c r="T105" s="1"/>
      <c r="U105" s="1"/>
      <c r="V105" s="1"/>
      <c r="W105" s="1"/>
      <c r="X105" s="1"/>
    </row>
    <row r="106" spans="5:24">
      <c r="E106" s="2"/>
      <c r="G106" s="5" t="s">
        <v>204</v>
      </c>
      <c r="H106" s="5" t="s">
        <v>359</v>
      </c>
      <c r="J106" s="8"/>
      <c r="K106" s="330"/>
      <c r="L106" s="333"/>
      <c r="M106" s="15"/>
      <c r="N106" s="15"/>
      <c r="O106" s="15"/>
      <c r="P106" s="15"/>
      <c r="Q106" s="15"/>
      <c r="T106" s="1"/>
      <c r="U106" s="1"/>
      <c r="V106" s="1"/>
      <c r="W106" s="1"/>
      <c r="X106" s="1"/>
    </row>
    <row r="107" spans="5:24">
      <c r="E107" s="2"/>
      <c r="G107" s="5" t="s">
        <v>204</v>
      </c>
      <c r="H107" s="5" t="s">
        <v>360</v>
      </c>
      <c r="J107" s="8"/>
      <c r="K107" s="330"/>
      <c r="L107" s="333"/>
      <c r="M107" s="15"/>
      <c r="N107" s="15"/>
      <c r="O107" s="15"/>
      <c r="P107" s="15"/>
      <c r="Q107" s="15"/>
      <c r="T107" s="1"/>
      <c r="U107" s="1"/>
      <c r="V107" s="1"/>
      <c r="W107" s="1"/>
      <c r="X107" s="1"/>
    </row>
    <row r="108" spans="5:24">
      <c r="E108" s="2"/>
      <c r="G108" s="5" t="s">
        <v>204</v>
      </c>
      <c r="H108" s="5" t="s">
        <v>361</v>
      </c>
      <c r="J108" s="8"/>
      <c r="K108" s="330"/>
      <c r="L108" s="333"/>
      <c r="M108" s="15"/>
      <c r="N108" s="15"/>
      <c r="O108" s="15"/>
      <c r="P108" s="15"/>
      <c r="Q108" s="15"/>
      <c r="T108" s="1"/>
      <c r="U108" s="1"/>
      <c r="V108" s="1"/>
      <c r="W108" s="1"/>
      <c r="X108" s="1"/>
    </row>
    <row r="109" spans="5:24">
      <c r="E109" s="2"/>
      <c r="G109" s="5" t="s">
        <v>204</v>
      </c>
      <c r="H109" s="5" t="s">
        <v>362</v>
      </c>
      <c r="J109" s="8"/>
      <c r="K109" s="330"/>
      <c r="L109" s="333"/>
      <c r="M109" s="15"/>
      <c r="N109" s="15"/>
      <c r="O109" s="15"/>
      <c r="P109" s="15"/>
      <c r="Q109" s="15"/>
      <c r="T109" s="1"/>
      <c r="U109" s="1"/>
      <c r="V109" s="1"/>
      <c r="W109" s="1"/>
      <c r="X109" s="1"/>
    </row>
    <row r="110" spans="5:24">
      <c r="E110" s="2"/>
      <c r="G110" s="5" t="s">
        <v>204</v>
      </c>
      <c r="H110" s="5" t="s">
        <v>363</v>
      </c>
      <c r="J110" s="8"/>
      <c r="K110" s="330"/>
      <c r="L110" s="333"/>
      <c r="M110" s="15"/>
      <c r="N110" s="15"/>
      <c r="O110" s="15"/>
      <c r="P110" s="15"/>
      <c r="Q110" s="15"/>
      <c r="T110" s="1"/>
      <c r="U110" s="1"/>
      <c r="V110" s="1"/>
      <c r="W110" s="1"/>
      <c r="X110" s="1"/>
    </row>
    <row r="111" spans="5:24">
      <c r="E111" s="2"/>
      <c r="G111" s="5" t="s">
        <v>204</v>
      </c>
      <c r="H111" s="5" t="s">
        <v>364</v>
      </c>
      <c r="J111" s="8"/>
      <c r="K111" s="330"/>
      <c r="L111" s="333"/>
      <c r="M111" s="15"/>
      <c r="N111" s="15"/>
      <c r="O111" s="15"/>
      <c r="P111" s="15"/>
      <c r="Q111" s="15"/>
      <c r="T111" s="1"/>
      <c r="U111" s="1"/>
      <c r="V111" s="1"/>
      <c r="W111" s="1"/>
      <c r="X111" s="1"/>
    </row>
    <row r="112" spans="5:24">
      <c r="E112" s="2"/>
      <c r="G112" s="5" t="s">
        <v>204</v>
      </c>
      <c r="H112" s="5" t="s">
        <v>365</v>
      </c>
      <c r="J112" s="8"/>
      <c r="K112" s="330"/>
      <c r="L112" s="333"/>
      <c r="M112" s="15"/>
      <c r="N112" s="15"/>
      <c r="O112" s="15"/>
      <c r="P112" s="15"/>
      <c r="Q112" s="15"/>
      <c r="T112" s="1"/>
      <c r="U112" s="1"/>
      <c r="V112" s="1"/>
      <c r="W112" s="1"/>
      <c r="X112" s="1"/>
    </row>
    <row r="113" spans="5:24">
      <c r="E113" s="2"/>
      <c r="G113" s="5" t="s">
        <v>204</v>
      </c>
      <c r="H113" s="5" t="s">
        <v>366</v>
      </c>
      <c r="J113" s="8"/>
      <c r="K113" s="330"/>
      <c r="L113" s="333"/>
      <c r="M113" s="15"/>
      <c r="N113" s="15"/>
      <c r="O113" s="15"/>
      <c r="P113" s="15"/>
      <c r="Q113" s="15"/>
      <c r="T113" s="1"/>
      <c r="U113" s="1"/>
      <c r="V113" s="1"/>
      <c r="W113" s="1"/>
      <c r="X113" s="1"/>
    </row>
    <row r="114" spans="5:24">
      <c r="E114" s="2"/>
      <c r="G114" s="5" t="s">
        <v>204</v>
      </c>
      <c r="H114" s="5" t="s">
        <v>367</v>
      </c>
      <c r="J114" s="8"/>
      <c r="K114" s="330"/>
      <c r="L114" s="333"/>
      <c r="M114" s="15"/>
      <c r="N114" s="15"/>
      <c r="O114" s="15"/>
      <c r="P114" s="15"/>
      <c r="Q114" s="15"/>
      <c r="T114" s="1"/>
      <c r="U114" s="1"/>
      <c r="V114" s="1"/>
      <c r="W114" s="1"/>
      <c r="X114" s="1"/>
    </row>
    <row r="115" spans="5:24">
      <c r="E115" s="2"/>
      <c r="G115" s="5" t="s">
        <v>204</v>
      </c>
      <c r="H115" s="5" t="s">
        <v>368</v>
      </c>
      <c r="J115" s="8"/>
      <c r="K115" s="330"/>
      <c r="L115" s="333"/>
      <c r="M115" s="15"/>
      <c r="N115" s="15"/>
      <c r="O115" s="15"/>
      <c r="P115" s="15"/>
      <c r="Q115" s="15"/>
      <c r="T115" s="1"/>
      <c r="U115" s="1"/>
      <c r="V115" s="1"/>
      <c r="W115" s="1"/>
      <c r="X115" s="1"/>
    </row>
    <row r="116" spans="5:24">
      <c r="E116" s="2"/>
      <c r="G116" s="5" t="s">
        <v>204</v>
      </c>
      <c r="H116" s="5" t="s">
        <v>369</v>
      </c>
      <c r="J116" s="8"/>
      <c r="K116" s="330"/>
      <c r="L116" s="333"/>
      <c r="M116" s="15"/>
      <c r="N116" s="15"/>
      <c r="O116" s="15"/>
      <c r="P116" s="15"/>
      <c r="Q116" s="15"/>
      <c r="T116" s="1"/>
      <c r="U116" s="1"/>
      <c r="V116" s="1"/>
      <c r="W116" s="1"/>
      <c r="X116" s="1"/>
    </row>
    <row r="117" spans="5:24">
      <c r="E117" s="2"/>
      <c r="G117" s="5" t="s">
        <v>204</v>
      </c>
      <c r="H117" s="5" t="s">
        <v>370</v>
      </c>
      <c r="J117" s="8"/>
      <c r="K117" s="330"/>
      <c r="L117" s="333"/>
      <c r="M117" s="15"/>
      <c r="N117" s="15"/>
      <c r="O117" s="15"/>
      <c r="P117" s="15"/>
      <c r="Q117" s="15"/>
      <c r="T117" s="1"/>
      <c r="U117" s="1"/>
      <c r="V117" s="1"/>
      <c r="W117" s="1"/>
      <c r="X117" s="1"/>
    </row>
    <row r="118" spans="5:24">
      <c r="E118" s="2"/>
      <c r="G118" s="5" t="s">
        <v>204</v>
      </c>
      <c r="H118" s="5" t="s">
        <v>371</v>
      </c>
      <c r="J118" s="8"/>
      <c r="K118" s="330"/>
      <c r="L118" s="333"/>
      <c r="M118" s="15"/>
      <c r="N118" s="15"/>
      <c r="O118" s="15"/>
      <c r="P118" s="15"/>
      <c r="Q118" s="15"/>
      <c r="T118" s="1"/>
      <c r="U118" s="1"/>
      <c r="V118" s="1"/>
      <c r="W118" s="1"/>
      <c r="X118" s="1"/>
    </row>
    <row r="119" spans="5:24">
      <c r="E119" s="2"/>
      <c r="G119" s="5" t="s">
        <v>204</v>
      </c>
      <c r="H119" s="5" t="s">
        <v>372</v>
      </c>
      <c r="J119" s="8"/>
      <c r="K119" s="330"/>
      <c r="L119" s="333"/>
      <c r="M119" s="15"/>
      <c r="N119" s="15"/>
      <c r="O119" s="15"/>
      <c r="P119" s="15"/>
      <c r="Q119" s="15"/>
      <c r="T119" s="1"/>
      <c r="U119" s="1"/>
      <c r="V119" s="1"/>
      <c r="W119" s="1"/>
      <c r="X119" s="1"/>
    </row>
    <row r="120" spans="5:24">
      <c r="E120" s="2"/>
      <c r="G120" s="5" t="s">
        <v>204</v>
      </c>
      <c r="H120" s="5" t="s">
        <v>373</v>
      </c>
      <c r="J120" s="8"/>
      <c r="K120" s="330"/>
      <c r="L120" s="333"/>
      <c r="M120" s="15"/>
      <c r="N120" s="15"/>
      <c r="O120" s="15"/>
      <c r="P120" s="15"/>
      <c r="Q120" s="15"/>
      <c r="T120" s="1"/>
      <c r="U120" s="1"/>
      <c r="V120" s="1"/>
      <c r="W120" s="1"/>
      <c r="X120" s="1"/>
    </row>
    <row r="121" spans="5:24">
      <c r="E121" s="2"/>
      <c r="G121" s="5" t="s">
        <v>204</v>
      </c>
      <c r="H121" s="5" t="s">
        <v>374</v>
      </c>
      <c r="J121" s="8"/>
      <c r="K121" s="330"/>
      <c r="L121" s="333"/>
      <c r="M121" s="15"/>
      <c r="N121" s="15"/>
      <c r="O121" s="15"/>
      <c r="P121" s="15"/>
      <c r="Q121" s="15"/>
      <c r="T121" s="1"/>
      <c r="U121" s="1"/>
      <c r="V121" s="1"/>
      <c r="W121" s="1"/>
      <c r="X121" s="1"/>
    </row>
    <row r="122" spans="5:24">
      <c r="E122" s="2"/>
      <c r="G122" s="5" t="s">
        <v>204</v>
      </c>
      <c r="H122" s="5" t="s">
        <v>375</v>
      </c>
      <c r="J122" s="8"/>
      <c r="K122" s="330"/>
      <c r="L122" s="333"/>
      <c r="M122" s="15"/>
      <c r="N122" s="15"/>
      <c r="O122" s="15"/>
      <c r="P122" s="15"/>
      <c r="Q122" s="15"/>
      <c r="T122" s="1"/>
      <c r="U122" s="1"/>
      <c r="V122" s="1"/>
      <c r="W122" s="1"/>
      <c r="X122" s="1"/>
    </row>
    <row r="123" spans="5:24">
      <c r="E123" s="2"/>
      <c r="G123" s="5" t="s">
        <v>204</v>
      </c>
      <c r="H123" s="5" t="s">
        <v>376</v>
      </c>
      <c r="J123" s="8"/>
      <c r="K123" s="330"/>
      <c r="L123" s="333"/>
      <c r="M123" s="15"/>
      <c r="N123" s="15"/>
      <c r="O123" s="15"/>
      <c r="P123" s="15"/>
      <c r="Q123" s="15"/>
      <c r="T123" s="1"/>
      <c r="U123" s="1"/>
      <c r="V123" s="1"/>
      <c r="W123" s="1"/>
      <c r="X123" s="1"/>
    </row>
    <row r="124" spans="5:24">
      <c r="E124" s="2"/>
      <c r="G124" s="5" t="s">
        <v>204</v>
      </c>
      <c r="H124" s="5" t="s">
        <v>377</v>
      </c>
      <c r="J124" s="8"/>
      <c r="K124" s="330"/>
      <c r="L124" s="333"/>
      <c r="M124" s="15"/>
      <c r="N124" s="15"/>
      <c r="O124" s="15"/>
      <c r="P124" s="15"/>
      <c r="Q124" s="15"/>
      <c r="T124" s="1"/>
      <c r="U124" s="1"/>
      <c r="V124" s="1"/>
      <c r="W124" s="1"/>
      <c r="X124" s="1"/>
    </row>
    <row r="125" spans="5:24">
      <c r="E125" s="2"/>
      <c r="G125" s="5" t="s">
        <v>204</v>
      </c>
      <c r="H125" s="5" t="s">
        <v>378</v>
      </c>
      <c r="J125" s="8"/>
      <c r="K125" s="330"/>
      <c r="L125" s="333"/>
      <c r="M125" s="15"/>
      <c r="N125" s="15"/>
      <c r="O125" s="15"/>
      <c r="P125" s="15"/>
      <c r="Q125" s="15"/>
      <c r="T125" s="1"/>
      <c r="U125" s="1"/>
      <c r="V125" s="1"/>
      <c r="W125" s="1"/>
      <c r="X125" s="1"/>
    </row>
    <row r="126" spans="5:24">
      <c r="E126" s="2"/>
      <c r="G126" s="5" t="s">
        <v>204</v>
      </c>
      <c r="H126" s="5" t="s">
        <v>379</v>
      </c>
      <c r="J126" s="8"/>
      <c r="K126" s="330"/>
      <c r="L126" s="333"/>
      <c r="M126" s="15"/>
      <c r="N126" s="15"/>
      <c r="O126" s="15"/>
      <c r="P126" s="15"/>
      <c r="Q126" s="15"/>
      <c r="T126" s="1"/>
      <c r="U126" s="1"/>
      <c r="V126" s="1"/>
      <c r="W126" s="1"/>
      <c r="X126" s="1"/>
    </row>
    <row r="127" spans="5:24">
      <c r="E127" s="2"/>
      <c r="G127" s="5" t="s">
        <v>204</v>
      </c>
      <c r="H127" s="5" t="s">
        <v>380</v>
      </c>
      <c r="J127" s="8"/>
      <c r="K127" s="330"/>
      <c r="L127" s="333"/>
      <c r="M127" s="15"/>
      <c r="N127" s="15"/>
      <c r="O127" s="15"/>
      <c r="P127" s="15"/>
      <c r="Q127" s="15"/>
      <c r="T127" s="1"/>
      <c r="U127" s="1"/>
      <c r="V127" s="1"/>
      <c r="W127" s="1"/>
      <c r="X127" s="1"/>
    </row>
    <row r="128" spans="5:24">
      <c r="E128" s="2"/>
      <c r="G128" s="5" t="s">
        <v>204</v>
      </c>
      <c r="H128" s="5" t="s">
        <v>381</v>
      </c>
      <c r="J128" s="8"/>
      <c r="K128" s="330"/>
      <c r="L128" s="333"/>
      <c r="M128" s="15"/>
      <c r="N128" s="15"/>
      <c r="O128" s="15"/>
      <c r="P128" s="15"/>
      <c r="Q128" s="15"/>
      <c r="T128" s="1"/>
      <c r="U128" s="1"/>
      <c r="V128" s="1"/>
      <c r="W128" s="1"/>
      <c r="X128" s="1"/>
    </row>
    <row r="129" spans="5:24">
      <c r="E129" s="2"/>
      <c r="G129" s="5" t="s">
        <v>204</v>
      </c>
      <c r="H129" s="5" t="s">
        <v>382</v>
      </c>
      <c r="J129" s="8"/>
      <c r="K129" s="330"/>
      <c r="L129" s="333"/>
      <c r="M129" s="15"/>
      <c r="N129" s="15"/>
      <c r="O129" s="15"/>
      <c r="P129" s="15"/>
      <c r="Q129" s="15"/>
      <c r="T129" s="1"/>
      <c r="U129" s="1"/>
      <c r="V129" s="1"/>
      <c r="W129" s="1"/>
      <c r="X129" s="1"/>
    </row>
    <row r="130" spans="5:24">
      <c r="E130" s="2"/>
      <c r="G130" s="5" t="s">
        <v>204</v>
      </c>
      <c r="H130" s="5" t="s">
        <v>383</v>
      </c>
      <c r="J130" s="8"/>
      <c r="K130" s="330"/>
      <c r="L130" s="333"/>
      <c r="M130" s="15"/>
      <c r="N130" s="15"/>
      <c r="O130" s="15"/>
      <c r="P130" s="15"/>
      <c r="Q130" s="15"/>
      <c r="T130" s="1"/>
      <c r="U130" s="1"/>
      <c r="V130" s="1"/>
      <c r="W130" s="1"/>
      <c r="X130" s="1"/>
    </row>
    <row r="131" spans="5:24">
      <c r="E131" s="2"/>
      <c r="G131" s="5" t="s">
        <v>204</v>
      </c>
      <c r="H131" s="5" t="s">
        <v>384</v>
      </c>
      <c r="J131" s="8"/>
      <c r="K131" s="330"/>
      <c r="L131" s="333"/>
      <c r="M131" s="15"/>
      <c r="N131" s="15"/>
      <c r="O131" s="15"/>
      <c r="P131" s="15"/>
      <c r="Q131" s="15"/>
      <c r="T131" s="1"/>
      <c r="U131" s="1"/>
      <c r="V131" s="1"/>
      <c r="W131" s="1"/>
      <c r="X131" s="1"/>
    </row>
    <row r="132" spans="5:24">
      <c r="E132" s="2"/>
      <c r="G132" s="5" t="s">
        <v>204</v>
      </c>
      <c r="H132" s="5" t="s">
        <v>385</v>
      </c>
      <c r="J132" s="8"/>
      <c r="K132" s="330"/>
      <c r="L132" s="333"/>
      <c r="M132" s="15"/>
      <c r="N132" s="15"/>
      <c r="O132" s="15"/>
      <c r="P132" s="15"/>
      <c r="Q132" s="15"/>
      <c r="T132" s="1"/>
      <c r="U132" s="1"/>
      <c r="V132" s="1"/>
      <c r="W132" s="1"/>
      <c r="X132" s="1"/>
    </row>
    <row r="133" spans="5:24">
      <c r="E133" s="2"/>
      <c r="G133" s="5" t="s">
        <v>204</v>
      </c>
      <c r="H133" s="5" t="s">
        <v>386</v>
      </c>
      <c r="J133" s="8"/>
      <c r="K133" s="330"/>
      <c r="L133" s="333"/>
      <c r="M133" s="15"/>
      <c r="N133" s="15"/>
      <c r="O133" s="15"/>
      <c r="P133" s="15"/>
      <c r="Q133" s="15"/>
      <c r="T133" s="1"/>
      <c r="U133" s="1"/>
      <c r="V133" s="1"/>
      <c r="W133" s="1"/>
      <c r="X133" s="1"/>
    </row>
    <row r="134" spans="5:24">
      <c r="E134" s="2"/>
      <c r="G134" s="5" t="s">
        <v>204</v>
      </c>
      <c r="H134" s="5" t="s">
        <v>387</v>
      </c>
      <c r="J134" s="8"/>
      <c r="K134" s="330"/>
      <c r="L134" s="333"/>
      <c r="M134" s="15"/>
      <c r="N134" s="15"/>
      <c r="O134" s="15"/>
      <c r="P134" s="15"/>
      <c r="Q134" s="15"/>
      <c r="T134" s="1"/>
      <c r="U134" s="1"/>
      <c r="V134" s="1"/>
      <c r="W134" s="1"/>
      <c r="X134" s="1"/>
    </row>
    <row r="135" spans="5:24">
      <c r="E135" s="2"/>
      <c r="G135" s="5" t="s">
        <v>204</v>
      </c>
      <c r="H135" s="5" t="s">
        <v>388</v>
      </c>
      <c r="J135" s="8"/>
      <c r="K135" s="330"/>
      <c r="L135" s="333"/>
      <c r="M135" s="15"/>
      <c r="N135" s="15"/>
      <c r="O135" s="15"/>
      <c r="P135" s="15"/>
      <c r="Q135" s="15"/>
      <c r="T135" s="1"/>
      <c r="U135" s="1"/>
      <c r="V135" s="1"/>
      <c r="W135" s="1"/>
      <c r="X135" s="1"/>
    </row>
    <row r="136" spans="5:24">
      <c r="E136" s="2"/>
      <c r="G136" s="5" t="s">
        <v>204</v>
      </c>
      <c r="H136" s="5" t="s">
        <v>389</v>
      </c>
      <c r="J136" s="8"/>
      <c r="K136" s="330"/>
      <c r="L136" s="333"/>
      <c r="M136" s="15"/>
      <c r="N136" s="15"/>
      <c r="O136" s="15"/>
      <c r="P136" s="15"/>
      <c r="Q136" s="15"/>
      <c r="T136" s="1"/>
      <c r="U136" s="1"/>
      <c r="V136" s="1"/>
      <c r="W136" s="1"/>
      <c r="X136" s="1"/>
    </row>
    <row r="137" spans="5:24">
      <c r="E137" s="2"/>
      <c r="G137" s="5" t="s">
        <v>204</v>
      </c>
      <c r="H137" s="5" t="s">
        <v>390</v>
      </c>
      <c r="J137" s="8"/>
      <c r="K137" s="330"/>
      <c r="L137" s="333"/>
      <c r="M137" s="15"/>
      <c r="N137" s="15"/>
      <c r="O137" s="15"/>
      <c r="P137" s="15"/>
      <c r="Q137" s="15"/>
      <c r="T137" s="1"/>
      <c r="U137" s="1"/>
      <c r="V137" s="1"/>
      <c r="W137" s="1"/>
      <c r="X137" s="1"/>
    </row>
    <row r="138" spans="5:24">
      <c r="E138" s="2"/>
      <c r="G138" s="5" t="s">
        <v>204</v>
      </c>
      <c r="H138" s="5" t="s">
        <v>391</v>
      </c>
      <c r="J138" s="8"/>
      <c r="K138" s="330"/>
      <c r="L138" s="333"/>
      <c r="M138" s="15"/>
      <c r="N138" s="15"/>
      <c r="O138" s="15"/>
      <c r="P138" s="15"/>
      <c r="Q138" s="15"/>
      <c r="T138" s="1"/>
      <c r="U138" s="1"/>
      <c r="V138" s="1"/>
      <c r="W138" s="1"/>
      <c r="X138" s="1"/>
    </row>
    <row r="139" spans="5:24">
      <c r="E139" s="2"/>
      <c r="G139" s="5" t="s">
        <v>204</v>
      </c>
      <c r="H139" s="5" t="s">
        <v>392</v>
      </c>
      <c r="J139" s="8"/>
      <c r="K139" s="330"/>
      <c r="L139" s="333"/>
      <c r="M139" s="15"/>
      <c r="N139" s="15"/>
      <c r="O139" s="15"/>
      <c r="P139" s="15"/>
      <c r="Q139" s="15"/>
      <c r="T139" s="1"/>
      <c r="U139" s="1"/>
      <c r="V139" s="1"/>
      <c r="W139" s="1"/>
      <c r="X139" s="1"/>
    </row>
    <row r="140" spans="5:24">
      <c r="E140" s="2"/>
      <c r="G140" s="5" t="s">
        <v>204</v>
      </c>
      <c r="H140" s="5" t="s">
        <v>393</v>
      </c>
      <c r="J140" s="8"/>
      <c r="K140" s="330"/>
      <c r="L140" s="333"/>
      <c r="M140" s="15"/>
      <c r="N140" s="15"/>
      <c r="O140" s="15"/>
      <c r="P140" s="15"/>
      <c r="Q140" s="15"/>
      <c r="T140" s="1"/>
      <c r="U140" s="1"/>
      <c r="V140" s="1"/>
      <c r="W140" s="1"/>
      <c r="X140" s="1"/>
    </row>
    <row r="141" spans="5:24">
      <c r="E141" s="2"/>
      <c r="G141" s="5" t="s">
        <v>204</v>
      </c>
      <c r="H141" s="5" t="s">
        <v>394</v>
      </c>
      <c r="J141" s="8"/>
      <c r="K141" s="330"/>
      <c r="L141" s="333"/>
      <c r="M141" s="15"/>
      <c r="N141" s="15"/>
      <c r="O141" s="15"/>
      <c r="P141" s="15"/>
      <c r="Q141" s="15"/>
      <c r="T141" s="1"/>
      <c r="U141" s="1"/>
      <c r="V141" s="1"/>
      <c r="W141" s="1"/>
      <c r="X141" s="1"/>
    </row>
    <row r="142" spans="5:24">
      <c r="E142" s="2"/>
      <c r="G142" s="5" t="s">
        <v>204</v>
      </c>
      <c r="H142" s="5" t="s">
        <v>395</v>
      </c>
      <c r="J142" s="8"/>
      <c r="K142" s="330"/>
      <c r="L142" s="333"/>
      <c r="M142" s="15"/>
      <c r="N142" s="15"/>
      <c r="O142" s="15"/>
      <c r="P142" s="15"/>
      <c r="Q142" s="15"/>
      <c r="T142" s="1"/>
      <c r="U142" s="1"/>
      <c r="V142" s="1"/>
      <c r="W142" s="1"/>
      <c r="X142" s="1"/>
    </row>
    <row r="143" spans="5:24">
      <c r="E143" s="2"/>
      <c r="G143" s="5" t="s">
        <v>204</v>
      </c>
      <c r="H143" s="5" t="s">
        <v>396</v>
      </c>
      <c r="J143" s="8"/>
      <c r="K143" s="330"/>
      <c r="L143" s="333"/>
      <c r="M143" s="15"/>
      <c r="N143" s="15"/>
      <c r="O143" s="15"/>
      <c r="P143" s="15"/>
      <c r="Q143" s="15"/>
      <c r="T143" s="1"/>
      <c r="U143" s="1"/>
      <c r="V143" s="1"/>
      <c r="W143" s="1"/>
      <c r="X143" s="1"/>
    </row>
    <row r="144" spans="5:24">
      <c r="E144" s="2"/>
      <c r="G144" s="5" t="s">
        <v>204</v>
      </c>
      <c r="H144" s="5" t="s">
        <v>397</v>
      </c>
      <c r="J144" s="8"/>
      <c r="K144" s="330"/>
      <c r="L144" s="333"/>
      <c r="M144" s="15"/>
      <c r="N144" s="15"/>
      <c r="O144" s="15"/>
      <c r="P144" s="15"/>
      <c r="Q144" s="15"/>
      <c r="T144" s="1"/>
      <c r="U144" s="1"/>
      <c r="V144" s="1"/>
      <c r="W144" s="1"/>
      <c r="X144" s="1"/>
    </row>
    <row r="145" spans="5:24">
      <c r="E145" s="2"/>
      <c r="G145" s="5" t="s">
        <v>204</v>
      </c>
      <c r="H145" s="5" t="s">
        <v>398</v>
      </c>
      <c r="J145" s="8"/>
      <c r="K145" s="330"/>
      <c r="L145" s="333"/>
      <c r="M145" s="15"/>
      <c r="N145" s="15"/>
      <c r="O145" s="15"/>
      <c r="P145" s="15"/>
      <c r="Q145" s="15"/>
      <c r="T145" s="1"/>
      <c r="U145" s="1"/>
      <c r="V145" s="1"/>
      <c r="W145" s="1"/>
      <c r="X145" s="1"/>
    </row>
    <row r="146" spans="5:24">
      <c r="E146" s="2"/>
      <c r="G146" s="5" t="s">
        <v>204</v>
      </c>
      <c r="H146" s="5" t="s">
        <v>399</v>
      </c>
      <c r="J146" s="8"/>
      <c r="K146" s="330"/>
      <c r="L146" s="333"/>
      <c r="M146" s="15"/>
      <c r="N146" s="15"/>
      <c r="O146" s="15"/>
      <c r="P146" s="15"/>
      <c r="Q146" s="15"/>
      <c r="T146" s="1"/>
      <c r="U146" s="1"/>
      <c r="V146" s="1"/>
      <c r="W146" s="1"/>
      <c r="X146" s="1"/>
    </row>
    <row r="147" spans="5:24">
      <c r="E147" s="2"/>
      <c r="G147" s="5" t="s">
        <v>204</v>
      </c>
      <c r="H147" s="5" t="s">
        <v>400</v>
      </c>
      <c r="J147" s="8"/>
      <c r="K147" s="330"/>
      <c r="L147" s="333"/>
      <c r="M147" s="15"/>
      <c r="N147" s="15"/>
      <c r="O147" s="15"/>
      <c r="P147" s="15"/>
      <c r="Q147" s="15"/>
      <c r="T147" s="1"/>
      <c r="U147" s="1"/>
      <c r="V147" s="1"/>
      <c r="W147" s="1"/>
      <c r="X147" s="1"/>
    </row>
    <row r="148" spans="5:24">
      <c r="E148" s="2"/>
      <c r="G148" s="5" t="s">
        <v>204</v>
      </c>
      <c r="H148" s="5" t="s">
        <v>401</v>
      </c>
      <c r="J148" s="8"/>
      <c r="K148" s="330"/>
      <c r="L148" s="333"/>
      <c r="M148" s="15"/>
      <c r="N148" s="15"/>
      <c r="O148" s="15"/>
      <c r="P148" s="15"/>
      <c r="Q148" s="15"/>
      <c r="T148" s="1"/>
      <c r="U148" s="1"/>
      <c r="V148" s="1"/>
      <c r="W148" s="1"/>
      <c r="X148" s="1"/>
    </row>
    <row r="149" spans="5:24">
      <c r="E149" s="2"/>
      <c r="G149" s="5" t="s">
        <v>204</v>
      </c>
      <c r="H149" s="5" t="s">
        <v>402</v>
      </c>
      <c r="J149" s="8"/>
      <c r="K149" s="330"/>
      <c r="L149" s="333"/>
      <c r="M149" s="15"/>
      <c r="N149" s="15"/>
      <c r="O149" s="15"/>
      <c r="P149" s="15"/>
      <c r="Q149" s="15"/>
      <c r="T149" s="1"/>
      <c r="U149" s="1"/>
      <c r="V149" s="1"/>
      <c r="W149" s="1"/>
      <c r="X149" s="1"/>
    </row>
    <row r="150" spans="5:24">
      <c r="E150" s="2"/>
      <c r="G150" s="5" t="s">
        <v>204</v>
      </c>
      <c r="H150" s="5" t="s">
        <v>403</v>
      </c>
      <c r="J150" s="8"/>
      <c r="K150" s="330"/>
      <c r="L150" s="333"/>
      <c r="M150" s="15"/>
      <c r="N150" s="15"/>
      <c r="O150" s="15"/>
      <c r="P150" s="15"/>
      <c r="Q150" s="15"/>
      <c r="T150" s="1"/>
      <c r="U150" s="1"/>
      <c r="V150" s="1"/>
      <c r="W150" s="1"/>
      <c r="X150" s="1"/>
    </row>
    <row r="151" spans="5:24">
      <c r="E151" s="2"/>
      <c r="G151" s="5" t="s">
        <v>204</v>
      </c>
      <c r="H151" s="5" t="s">
        <v>404</v>
      </c>
      <c r="J151" s="8"/>
      <c r="K151" s="330"/>
      <c r="L151" s="333"/>
      <c r="M151" s="15"/>
      <c r="N151" s="15"/>
      <c r="O151" s="15"/>
      <c r="P151" s="15"/>
      <c r="Q151" s="15"/>
      <c r="T151" s="1"/>
      <c r="U151" s="1"/>
      <c r="V151" s="1"/>
      <c r="W151" s="1"/>
      <c r="X151" s="1"/>
    </row>
    <row r="152" spans="5:24">
      <c r="E152" s="2"/>
      <c r="G152" s="5" t="s">
        <v>204</v>
      </c>
      <c r="H152" s="5" t="s">
        <v>405</v>
      </c>
      <c r="J152" s="8"/>
      <c r="K152" s="330"/>
      <c r="L152" s="333"/>
      <c r="M152" s="15"/>
      <c r="N152" s="15"/>
      <c r="O152" s="15"/>
      <c r="P152" s="15"/>
      <c r="Q152" s="15"/>
      <c r="T152" s="1"/>
      <c r="U152" s="1"/>
      <c r="V152" s="1"/>
      <c r="W152" s="1"/>
      <c r="X152" s="1"/>
    </row>
    <row r="153" spans="5:24">
      <c r="E153" s="2"/>
      <c r="G153" s="5" t="s">
        <v>204</v>
      </c>
      <c r="H153" s="5" t="s">
        <v>406</v>
      </c>
      <c r="J153" s="8"/>
      <c r="K153" s="330"/>
      <c r="L153" s="333"/>
      <c r="M153" s="15"/>
      <c r="N153" s="15"/>
      <c r="O153" s="15"/>
      <c r="P153" s="15"/>
      <c r="Q153" s="15"/>
      <c r="T153" s="1"/>
      <c r="U153" s="1"/>
      <c r="V153" s="1"/>
      <c r="W153" s="1"/>
      <c r="X153" s="1"/>
    </row>
    <row r="154" spans="5:24">
      <c r="E154" s="2"/>
      <c r="G154" s="5" t="s">
        <v>204</v>
      </c>
      <c r="H154" s="5" t="s">
        <v>407</v>
      </c>
      <c r="J154" s="8"/>
      <c r="K154" s="330"/>
      <c r="L154" s="333"/>
      <c r="M154" s="15"/>
      <c r="N154" s="15"/>
      <c r="O154" s="15"/>
      <c r="P154" s="15"/>
      <c r="Q154" s="15"/>
      <c r="T154" s="1"/>
      <c r="U154" s="1"/>
      <c r="V154" s="1"/>
      <c r="W154" s="1"/>
      <c r="X154" s="1"/>
    </row>
    <row r="155" spans="5:24">
      <c r="E155" s="2"/>
      <c r="G155" s="5" t="s">
        <v>204</v>
      </c>
      <c r="H155" s="5" t="s">
        <v>408</v>
      </c>
      <c r="J155" s="8"/>
      <c r="K155" s="330"/>
      <c r="L155" s="333"/>
      <c r="M155" s="15"/>
      <c r="N155" s="15"/>
      <c r="O155" s="15"/>
      <c r="P155" s="15"/>
      <c r="Q155" s="15"/>
      <c r="T155" s="1"/>
      <c r="U155" s="1"/>
      <c r="V155" s="1"/>
      <c r="W155" s="1"/>
      <c r="X155" s="1"/>
    </row>
    <row r="156" spans="5:24">
      <c r="E156" s="2"/>
      <c r="G156" s="5" t="s">
        <v>204</v>
      </c>
      <c r="H156" s="5" t="s">
        <v>409</v>
      </c>
      <c r="J156" s="8"/>
      <c r="K156" s="330"/>
      <c r="L156" s="333"/>
      <c r="M156" s="15"/>
      <c r="N156" s="15"/>
      <c r="O156" s="15"/>
      <c r="P156" s="15"/>
      <c r="Q156" s="15"/>
      <c r="T156" s="1"/>
      <c r="U156" s="1"/>
      <c r="V156" s="1"/>
      <c r="W156" s="1"/>
      <c r="X156" s="1"/>
    </row>
    <row r="157" spans="5:24">
      <c r="E157" s="2"/>
      <c r="G157" s="5" t="s">
        <v>204</v>
      </c>
      <c r="H157" s="5" t="s">
        <v>410</v>
      </c>
      <c r="J157" s="8"/>
      <c r="K157" s="330"/>
      <c r="L157" s="333"/>
      <c r="M157" s="15"/>
      <c r="N157" s="15"/>
      <c r="O157" s="15"/>
      <c r="P157" s="15"/>
      <c r="Q157" s="15"/>
      <c r="T157" s="1"/>
      <c r="U157" s="1"/>
      <c r="V157" s="1"/>
      <c r="W157" s="1"/>
      <c r="X157" s="1"/>
    </row>
    <row r="158" spans="5:24">
      <c r="E158" s="2"/>
      <c r="G158" s="5" t="s">
        <v>204</v>
      </c>
      <c r="H158" s="5" t="s">
        <v>411</v>
      </c>
      <c r="J158" s="8"/>
      <c r="K158" s="330"/>
      <c r="L158" s="333"/>
      <c r="M158" s="15"/>
      <c r="N158" s="15"/>
      <c r="O158" s="15"/>
      <c r="P158" s="15"/>
      <c r="Q158" s="15"/>
      <c r="T158" s="1"/>
      <c r="U158" s="1"/>
      <c r="V158" s="1"/>
      <c r="W158" s="1"/>
      <c r="X158" s="1"/>
    </row>
    <row r="159" spans="5:24">
      <c r="E159" s="2"/>
      <c r="G159" s="5" t="s">
        <v>204</v>
      </c>
      <c r="H159" s="5" t="s">
        <v>412</v>
      </c>
      <c r="J159" s="8"/>
      <c r="K159" s="330"/>
      <c r="L159" s="333"/>
      <c r="M159" s="15"/>
      <c r="N159" s="15"/>
      <c r="O159" s="15"/>
      <c r="P159" s="15"/>
      <c r="Q159" s="15"/>
      <c r="T159" s="1"/>
      <c r="U159" s="1"/>
      <c r="V159" s="1"/>
      <c r="W159" s="1"/>
      <c r="X159" s="1"/>
    </row>
    <row r="160" spans="5:24">
      <c r="E160" s="2"/>
      <c r="G160" s="5" t="s">
        <v>204</v>
      </c>
      <c r="H160" s="5" t="s">
        <v>413</v>
      </c>
      <c r="J160" s="8"/>
      <c r="K160" s="330"/>
      <c r="L160" s="333"/>
      <c r="M160" s="15"/>
      <c r="N160" s="15"/>
      <c r="O160" s="15"/>
      <c r="P160" s="15"/>
      <c r="Q160" s="15"/>
      <c r="T160" s="1"/>
      <c r="U160" s="1"/>
      <c r="V160" s="1"/>
      <c r="W160" s="1"/>
      <c r="X160" s="1"/>
    </row>
    <row r="161" spans="5:24">
      <c r="E161" s="2"/>
      <c r="G161" s="5" t="s">
        <v>204</v>
      </c>
      <c r="H161" s="5" t="s">
        <v>414</v>
      </c>
      <c r="J161" s="8"/>
      <c r="K161" s="330"/>
      <c r="L161" s="333"/>
      <c r="M161" s="15"/>
      <c r="N161" s="15"/>
      <c r="O161" s="15"/>
      <c r="P161" s="15"/>
      <c r="Q161" s="15"/>
      <c r="T161" s="1"/>
      <c r="U161" s="1"/>
      <c r="V161" s="1"/>
      <c r="W161" s="1"/>
      <c r="X161" s="1"/>
    </row>
    <row r="162" spans="5:24">
      <c r="E162" s="2"/>
      <c r="G162" s="5" t="s">
        <v>204</v>
      </c>
      <c r="H162" s="5" t="s">
        <v>415</v>
      </c>
      <c r="J162" s="8"/>
      <c r="K162" s="330"/>
      <c r="L162" s="333"/>
      <c r="M162" s="15"/>
      <c r="N162" s="15"/>
      <c r="O162" s="15"/>
      <c r="P162" s="15"/>
      <c r="Q162" s="15"/>
      <c r="T162" s="1"/>
      <c r="U162" s="1"/>
      <c r="V162" s="1"/>
      <c r="W162" s="1"/>
      <c r="X162" s="1"/>
    </row>
    <row r="163" spans="5:24">
      <c r="E163" s="2"/>
      <c r="G163" s="5" t="s">
        <v>204</v>
      </c>
      <c r="H163" s="5" t="s">
        <v>416</v>
      </c>
      <c r="J163" s="8"/>
      <c r="K163" s="330"/>
      <c r="L163" s="333"/>
      <c r="M163" s="15"/>
      <c r="N163" s="15"/>
      <c r="O163" s="15"/>
      <c r="P163" s="15"/>
      <c r="Q163" s="15"/>
      <c r="T163" s="1"/>
      <c r="U163" s="1"/>
      <c r="V163" s="1"/>
      <c r="W163" s="1"/>
      <c r="X163" s="1"/>
    </row>
    <row r="164" spans="5:24">
      <c r="E164" s="2"/>
      <c r="G164" s="5" t="s">
        <v>204</v>
      </c>
      <c r="H164" s="5" t="s">
        <v>417</v>
      </c>
      <c r="J164" s="8"/>
      <c r="K164" s="330"/>
      <c r="L164" s="333"/>
      <c r="M164" s="15"/>
      <c r="N164" s="15"/>
      <c r="O164" s="15"/>
      <c r="P164" s="15"/>
      <c r="Q164" s="15"/>
      <c r="T164" s="1"/>
      <c r="U164" s="1"/>
      <c r="V164" s="1"/>
      <c r="W164" s="1"/>
      <c r="X164" s="1"/>
    </row>
    <row r="165" spans="5:24">
      <c r="E165" s="2"/>
      <c r="G165" s="5" t="s">
        <v>204</v>
      </c>
      <c r="H165" s="5" t="s">
        <v>418</v>
      </c>
      <c r="J165" s="8"/>
      <c r="K165" s="330"/>
      <c r="L165" s="333"/>
      <c r="M165" s="15"/>
      <c r="N165" s="15"/>
      <c r="O165" s="15"/>
      <c r="P165" s="15"/>
      <c r="Q165" s="15"/>
      <c r="T165" s="1"/>
      <c r="U165" s="1"/>
      <c r="V165" s="1"/>
      <c r="W165" s="1"/>
      <c r="X165" s="1"/>
    </row>
    <row r="166" spans="5:24">
      <c r="E166" s="2"/>
      <c r="G166" s="5" t="s">
        <v>204</v>
      </c>
      <c r="H166" s="5" t="s">
        <v>419</v>
      </c>
      <c r="J166" s="8"/>
      <c r="K166" s="330"/>
      <c r="L166" s="333"/>
      <c r="M166" s="15"/>
      <c r="N166" s="15"/>
      <c r="O166" s="15"/>
      <c r="P166" s="15"/>
      <c r="Q166" s="15"/>
      <c r="T166" s="1"/>
      <c r="U166" s="1"/>
      <c r="V166" s="1"/>
      <c r="W166" s="1"/>
      <c r="X166" s="1"/>
    </row>
    <row r="167" spans="5:24">
      <c r="E167" s="2"/>
      <c r="G167" s="5" t="s">
        <v>204</v>
      </c>
      <c r="H167" s="5" t="s">
        <v>420</v>
      </c>
      <c r="J167" s="8"/>
      <c r="K167" s="330"/>
      <c r="L167" s="333"/>
      <c r="M167" s="15"/>
      <c r="N167" s="15"/>
      <c r="O167" s="15"/>
      <c r="P167" s="15"/>
      <c r="Q167" s="15"/>
      <c r="T167" s="1"/>
      <c r="U167" s="1"/>
      <c r="V167" s="1"/>
      <c r="W167" s="1"/>
      <c r="X167" s="1"/>
    </row>
    <row r="168" spans="5:24">
      <c r="E168" s="2"/>
      <c r="G168" s="5" t="s">
        <v>204</v>
      </c>
      <c r="H168" s="5" t="s">
        <v>421</v>
      </c>
      <c r="J168" s="8"/>
      <c r="K168" s="330"/>
      <c r="L168" s="333"/>
      <c r="M168" s="15"/>
      <c r="N168" s="15"/>
      <c r="O168" s="15"/>
      <c r="P168" s="15"/>
      <c r="Q168" s="15"/>
      <c r="T168" s="1"/>
      <c r="U168" s="1"/>
      <c r="V168" s="1"/>
      <c r="W168" s="1"/>
      <c r="X168" s="1"/>
    </row>
    <row r="169" spans="5:24">
      <c r="E169" s="2"/>
      <c r="G169" s="5" t="s">
        <v>204</v>
      </c>
      <c r="H169" s="5" t="s">
        <v>422</v>
      </c>
      <c r="J169" s="8"/>
      <c r="K169" s="330"/>
      <c r="L169" s="333"/>
      <c r="M169" s="15"/>
      <c r="N169" s="15"/>
      <c r="O169" s="15"/>
      <c r="P169" s="15"/>
      <c r="Q169" s="15"/>
      <c r="T169" s="1"/>
      <c r="U169" s="1"/>
      <c r="V169" s="1"/>
      <c r="W169" s="1"/>
      <c r="X169" s="1"/>
    </row>
    <row r="170" spans="5:24">
      <c r="E170" s="2"/>
      <c r="G170" s="5" t="s">
        <v>204</v>
      </c>
      <c r="H170" s="5" t="s">
        <v>423</v>
      </c>
      <c r="J170" s="8"/>
      <c r="K170" s="330"/>
      <c r="L170" s="333"/>
      <c r="M170" s="15"/>
      <c r="N170" s="15"/>
      <c r="O170" s="15"/>
      <c r="P170" s="15"/>
      <c r="Q170" s="15"/>
      <c r="T170" s="1"/>
      <c r="U170" s="1"/>
      <c r="V170" s="1"/>
      <c r="W170" s="1"/>
      <c r="X170" s="1"/>
    </row>
    <row r="171" spans="5:24">
      <c r="E171" s="2"/>
      <c r="G171" s="5" t="s">
        <v>204</v>
      </c>
      <c r="H171" s="5" t="s">
        <v>424</v>
      </c>
      <c r="J171" s="8"/>
      <c r="K171" s="330"/>
      <c r="L171" s="333"/>
      <c r="M171" s="15"/>
      <c r="N171" s="15"/>
      <c r="O171" s="15"/>
      <c r="P171" s="15"/>
      <c r="Q171" s="15"/>
      <c r="T171" s="1"/>
      <c r="U171" s="1"/>
      <c r="V171" s="1"/>
      <c r="W171" s="1"/>
      <c r="X171" s="1"/>
    </row>
    <row r="172" spans="5:24">
      <c r="E172" s="2"/>
      <c r="G172" s="5" t="s">
        <v>204</v>
      </c>
      <c r="H172" s="5" t="s">
        <v>425</v>
      </c>
      <c r="J172" s="8"/>
      <c r="K172" s="330"/>
      <c r="L172" s="333"/>
      <c r="M172" s="15"/>
      <c r="N172" s="15"/>
      <c r="O172" s="15"/>
      <c r="P172" s="15"/>
      <c r="Q172" s="15"/>
      <c r="T172" s="1"/>
      <c r="U172" s="1"/>
      <c r="V172" s="1"/>
      <c r="W172" s="1"/>
      <c r="X172" s="1"/>
    </row>
    <row r="173" spans="5:24">
      <c r="E173" s="2"/>
      <c r="G173" s="5" t="s">
        <v>204</v>
      </c>
      <c r="H173" s="5" t="s">
        <v>426</v>
      </c>
      <c r="J173" s="8"/>
      <c r="K173" s="330"/>
      <c r="L173" s="333"/>
      <c r="M173" s="15"/>
      <c r="N173" s="15"/>
      <c r="O173" s="15"/>
      <c r="P173" s="15"/>
      <c r="Q173" s="15"/>
      <c r="T173" s="1"/>
      <c r="U173" s="1"/>
      <c r="V173" s="1"/>
      <c r="W173" s="1"/>
      <c r="X173" s="1"/>
    </row>
    <row r="174" spans="5:24">
      <c r="E174" s="2"/>
      <c r="G174" s="5" t="s">
        <v>204</v>
      </c>
      <c r="H174" s="5" t="s">
        <v>427</v>
      </c>
      <c r="J174" s="8"/>
      <c r="K174" s="330"/>
      <c r="L174" s="333"/>
      <c r="M174" s="15"/>
      <c r="N174" s="15"/>
      <c r="O174" s="15"/>
      <c r="P174" s="15"/>
      <c r="Q174" s="15"/>
      <c r="T174" s="1"/>
      <c r="U174" s="1"/>
      <c r="V174" s="1"/>
      <c r="W174" s="1"/>
      <c r="X174" s="1"/>
    </row>
    <row r="175" spans="5:24">
      <c r="E175" s="2"/>
      <c r="G175" s="5" t="s">
        <v>204</v>
      </c>
      <c r="H175" s="5" t="s">
        <v>428</v>
      </c>
      <c r="J175" s="8"/>
      <c r="K175" s="330"/>
      <c r="L175" s="333"/>
      <c r="M175" s="15"/>
      <c r="N175" s="15"/>
      <c r="O175" s="15"/>
      <c r="P175" s="15"/>
      <c r="Q175" s="15"/>
      <c r="T175" s="1"/>
      <c r="U175" s="1"/>
      <c r="V175" s="1"/>
      <c r="W175" s="1"/>
      <c r="X175" s="1"/>
    </row>
    <row r="176" spans="5:24">
      <c r="E176" s="2"/>
      <c r="G176" s="5" t="s">
        <v>204</v>
      </c>
      <c r="H176" s="5" t="s">
        <v>429</v>
      </c>
      <c r="J176" s="8"/>
      <c r="K176" s="330"/>
      <c r="L176" s="333"/>
      <c r="M176" s="15"/>
      <c r="N176" s="15"/>
      <c r="O176" s="15"/>
      <c r="P176" s="15"/>
      <c r="Q176" s="15"/>
      <c r="T176" s="1"/>
      <c r="U176" s="1"/>
      <c r="V176" s="1"/>
      <c r="W176" s="1"/>
      <c r="X176" s="1"/>
    </row>
    <row r="177" spans="5:24">
      <c r="E177" s="2"/>
      <c r="G177" s="5" t="s">
        <v>204</v>
      </c>
      <c r="H177" s="5" t="s">
        <v>430</v>
      </c>
      <c r="J177" s="8"/>
      <c r="K177" s="330"/>
      <c r="L177" s="333"/>
      <c r="M177" s="15"/>
      <c r="N177" s="15"/>
      <c r="O177" s="15"/>
      <c r="P177" s="15"/>
      <c r="Q177" s="15"/>
      <c r="T177" s="1"/>
      <c r="U177" s="1"/>
      <c r="V177" s="1"/>
      <c r="W177" s="1"/>
      <c r="X177" s="1"/>
    </row>
    <row r="178" spans="5:24">
      <c r="E178" s="2"/>
      <c r="G178" s="5" t="s">
        <v>204</v>
      </c>
      <c r="H178" s="5" t="s">
        <v>431</v>
      </c>
      <c r="J178" s="8"/>
      <c r="K178" s="330"/>
      <c r="L178" s="333"/>
      <c r="M178" s="15"/>
      <c r="N178" s="15"/>
      <c r="O178" s="15"/>
      <c r="P178" s="15"/>
      <c r="Q178" s="15"/>
      <c r="T178" s="1"/>
      <c r="U178" s="1"/>
      <c r="V178" s="1"/>
      <c r="W178" s="1"/>
      <c r="X178" s="1"/>
    </row>
    <row r="179" spans="5:24">
      <c r="E179" s="2"/>
      <c r="G179" s="5" t="s">
        <v>204</v>
      </c>
      <c r="H179" s="5" t="s">
        <v>432</v>
      </c>
      <c r="J179" s="8"/>
      <c r="K179" s="330"/>
      <c r="L179" s="333"/>
      <c r="M179" s="15"/>
      <c r="N179" s="15"/>
      <c r="O179" s="15"/>
      <c r="P179" s="15"/>
      <c r="Q179" s="15"/>
      <c r="T179" s="1"/>
      <c r="U179" s="1"/>
      <c r="V179" s="1"/>
      <c r="W179" s="1"/>
      <c r="X179" s="1"/>
    </row>
    <row r="180" spans="5:24">
      <c r="E180" s="2"/>
      <c r="G180" s="5" t="s">
        <v>204</v>
      </c>
      <c r="H180" s="5" t="s">
        <v>433</v>
      </c>
      <c r="J180" s="8"/>
      <c r="K180" s="330"/>
      <c r="L180" s="333"/>
      <c r="M180" s="15"/>
      <c r="N180" s="15"/>
      <c r="O180" s="15"/>
      <c r="P180" s="15"/>
      <c r="Q180" s="15"/>
      <c r="T180" s="1"/>
      <c r="U180" s="1"/>
      <c r="V180" s="1"/>
      <c r="W180" s="1"/>
      <c r="X180" s="1"/>
    </row>
    <row r="181" spans="5:24">
      <c r="E181" s="2"/>
      <c r="G181" s="5" t="s">
        <v>204</v>
      </c>
      <c r="H181" s="5" t="s">
        <v>434</v>
      </c>
      <c r="J181" s="8"/>
      <c r="K181" s="330"/>
      <c r="L181" s="333"/>
      <c r="M181" s="15"/>
      <c r="N181" s="15"/>
      <c r="O181" s="15"/>
      <c r="P181" s="15"/>
      <c r="Q181" s="15"/>
      <c r="T181" s="1"/>
      <c r="U181" s="1"/>
      <c r="V181" s="1"/>
      <c r="W181" s="1"/>
      <c r="X181" s="1"/>
    </row>
    <row r="182" spans="5:24">
      <c r="E182" s="2"/>
      <c r="G182" s="5" t="s">
        <v>204</v>
      </c>
      <c r="H182" s="5" t="s">
        <v>435</v>
      </c>
      <c r="J182" s="8"/>
      <c r="K182" s="330"/>
      <c r="L182" s="333"/>
      <c r="M182" s="15"/>
      <c r="N182" s="15"/>
      <c r="O182" s="15"/>
      <c r="P182" s="15"/>
      <c r="Q182" s="15"/>
      <c r="T182" s="1"/>
      <c r="U182" s="1"/>
      <c r="V182" s="1"/>
      <c r="W182" s="1"/>
      <c r="X182" s="1"/>
    </row>
    <row r="183" spans="5:24">
      <c r="E183" s="2"/>
      <c r="G183" s="5" t="s">
        <v>204</v>
      </c>
      <c r="H183" s="5" t="s">
        <v>436</v>
      </c>
      <c r="J183" s="8"/>
      <c r="K183" s="330"/>
      <c r="L183" s="333"/>
      <c r="M183" s="15"/>
      <c r="N183" s="15"/>
      <c r="O183" s="15"/>
      <c r="P183" s="15"/>
      <c r="Q183" s="15"/>
      <c r="T183" s="1"/>
      <c r="U183" s="1"/>
      <c r="V183" s="1"/>
      <c r="W183" s="1"/>
      <c r="X183" s="1"/>
    </row>
    <row r="184" spans="5:24">
      <c r="E184" s="2"/>
      <c r="G184" s="5" t="s">
        <v>204</v>
      </c>
      <c r="H184" s="5" t="s">
        <v>437</v>
      </c>
      <c r="J184" s="8"/>
      <c r="K184" s="330"/>
      <c r="L184" s="333"/>
      <c r="M184" s="15"/>
      <c r="N184" s="15"/>
      <c r="O184" s="15"/>
      <c r="P184" s="15"/>
      <c r="Q184" s="15"/>
      <c r="T184" s="1"/>
      <c r="U184" s="1"/>
      <c r="V184" s="1"/>
      <c r="W184" s="1"/>
      <c r="X184" s="1"/>
    </row>
    <row r="185" spans="5:24">
      <c r="E185" s="2"/>
      <c r="G185" s="5" t="s">
        <v>204</v>
      </c>
      <c r="H185" s="5" t="s">
        <v>438</v>
      </c>
      <c r="J185" s="8"/>
      <c r="K185" s="330"/>
      <c r="L185" s="333"/>
      <c r="M185" s="15"/>
      <c r="N185" s="15"/>
      <c r="O185" s="15"/>
      <c r="P185" s="15"/>
      <c r="Q185" s="15"/>
      <c r="T185" s="1"/>
      <c r="U185" s="1"/>
      <c r="V185" s="1"/>
      <c r="W185" s="1"/>
      <c r="X185" s="1"/>
    </row>
    <row r="186" spans="5:24">
      <c r="E186" s="2"/>
      <c r="G186" s="5" t="s">
        <v>204</v>
      </c>
      <c r="H186" s="5" t="s">
        <v>439</v>
      </c>
      <c r="J186" s="8"/>
      <c r="K186" s="330"/>
      <c r="L186" s="333"/>
      <c r="M186" s="15"/>
      <c r="N186" s="15"/>
      <c r="O186" s="15"/>
      <c r="P186" s="15"/>
      <c r="Q186" s="15"/>
      <c r="T186" s="1"/>
      <c r="U186" s="1"/>
      <c r="V186" s="1"/>
      <c r="W186" s="1"/>
      <c r="X186" s="1"/>
    </row>
    <row r="187" spans="5:24">
      <c r="E187" s="2"/>
      <c r="G187" s="5" t="s">
        <v>204</v>
      </c>
      <c r="H187" s="5" t="s">
        <v>440</v>
      </c>
      <c r="J187" s="8"/>
      <c r="K187" s="330"/>
      <c r="L187" s="333"/>
      <c r="M187" s="15"/>
      <c r="N187" s="15"/>
      <c r="O187" s="15"/>
      <c r="P187" s="15"/>
      <c r="Q187" s="15"/>
      <c r="T187" s="1"/>
      <c r="U187" s="1"/>
      <c r="V187" s="1"/>
      <c r="W187" s="1"/>
      <c r="X187" s="1"/>
    </row>
    <row r="188" spans="5:24">
      <c r="E188" s="2"/>
      <c r="G188" s="5" t="s">
        <v>208</v>
      </c>
      <c r="H188" s="5" t="s">
        <v>441</v>
      </c>
      <c r="J188" s="8"/>
      <c r="K188" s="330"/>
      <c r="L188" s="333"/>
      <c r="M188" s="15"/>
      <c r="N188" s="15"/>
      <c r="O188" s="15"/>
      <c r="P188" s="15"/>
      <c r="Q188" s="15"/>
      <c r="T188" s="1"/>
      <c r="U188" s="1"/>
      <c r="V188" s="1"/>
      <c r="W188" s="1"/>
      <c r="X188" s="1"/>
    </row>
    <row r="189" spans="5:24">
      <c r="E189" s="2"/>
      <c r="G189" s="5" t="s">
        <v>208</v>
      </c>
      <c r="H189" s="5" t="s">
        <v>442</v>
      </c>
      <c r="J189" s="8"/>
      <c r="K189" s="330"/>
      <c r="L189" s="333"/>
      <c r="M189" s="15"/>
      <c r="N189" s="15"/>
      <c r="O189" s="15"/>
      <c r="P189" s="15"/>
      <c r="Q189" s="15"/>
      <c r="T189" s="1"/>
      <c r="U189" s="1"/>
      <c r="V189" s="1"/>
      <c r="W189" s="1"/>
      <c r="X189" s="1"/>
    </row>
    <row r="190" spans="5:24">
      <c r="E190" s="2"/>
      <c r="G190" s="5" t="s">
        <v>208</v>
      </c>
      <c r="H190" s="5" t="s">
        <v>443</v>
      </c>
      <c r="J190" s="8"/>
      <c r="K190" s="330"/>
      <c r="L190" s="333"/>
      <c r="M190" s="15"/>
      <c r="N190" s="15"/>
      <c r="O190" s="15"/>
      <c r="P190" s="15"/>
      <c r="Q190" s="15"/>
      <c r="T190" s="1"/>
      <c r="U190" s="1"/>
      <c r="V190" s="1"/>
      <c r="W190" s="1"/>
      <c r="X190" s="1"/>
    </row>
    <row r="191" spans="5:24">
      <c r="E191" s="2"/>
      <c r="G191" s="5" t="s">
        <v>208</v>
      </c>
      <c r="H191" s="5" t="s">
        <v>444</v>
      </c>
      <c r="J191" s="8"/>
      <c r="K191" s="330"/>
      <c r="L191" s="333"/>
      <c r="M191" s="15"/>
      <c r="N191" s="15"/>
      <c r="O191" s="15"/>
      <c r="P191" s="15"/>
      <c r="Q191" s="15"/>
      <c r="T191" s="1"/>
      <c r="U191" s="1"/>
      <c r="V191" s="1"/>
      <c r="W191" s="1"/>
      <c r="X191" s="1"/>
    </row>
    <row r="192" spans="5:24">
      <c r="E192" s="2"/>
      <c r="G192" s="5" t="s">
        <v>208</v>
      </c>
      <c r="H192" s="5" t="s">
        <v>445</v>
      </c>
      <c r="J192" s="8"/>
      <c r="K192" s="330"/>
      <c r="L192" s="333"/>
      <c r="M192" s="15"/>
      <c r="N192" s="15"/>
      <c r="O192" s="15"/>
      <c r="P192" s="15"/>
      <c r="Q192" s="15"/>
      <c r="T192" s="1"/>
      <c r="U192" s="1"/>
      <c r="V192" s="1"/>
      <c r="W192" s="1"/>
      <c r="X192" s="1"/>
    </row>
    <row r="193" spans="5:24">
      <c r="E193" s="2"/>
      <c r="G193" s="5" t="s">
        <v>208</v>
      </c>
      <c r="H193" s="5" t="s">
        <v>446</v>
      </c>
      <c r="J193" s="8"/>
      <c r="K193" s="330"/>
      <c r="L193" s="333"/>
      <c r="M193" s="15"/>
      <c r="N193" s="15"/>
      <c r="O193" s="15"/>
      <c r="P193" s="15"/>
      <c r="Q193" s="15"/>
      <c r="T193" s="1"/>
      <c r="U193" s="1"/>
      <c r="V193" s="1"/>
      <c r="W193" s="1"/>
      <c r="X193" s="1"/>
    </row>
    <row r="194" spans="5:24">
      <c r="E194" s="2"/>
      <c r="G194" s="5" t="s">
        <v>208</v>
      </c>
      <c r="H194" s="5" t="s">
        <v>447</v>
      </c>
      <c r="J194" s="8"/>
      <c r="K194" s="330"/>
      <c r="L194" s="333"/>
      <c r="M194" s="15"/>
      <c r="N194" s="15"/>
      <c r="O194" s="15"/>
      <c r="P194" s="15"/>
      <c r="Q194" s="15"/>
      <c r="T194" s="1"/>
      <c r="U194" s="1"/>
      <c r="V194" s="1"/>
      <c r="W194" s="1"/>
      <c r="X194" s="1"/>
    </row>
    <row r="195" spans="5:24">
      <c r="E195" s="2"/>
      <c r="G195" s="5" t="s">
        <v>208</v>
      </c>
      <c r="H195" s="5" t="s">
        <v>448</v>
      </c>
      <c r="J195" s="8"/>
      <c r="K195" s="330"/>
      <c r="L195" s="333"/>
      <c r="M195" s="15"/>
      <c r="N195" s="15"/>
      <c r="O195" s="15"/>
      <c r="P195" s="15"/>
      <c r="Q195" s="15"/>
      <c r="T195" s="1"/>
      <c r="U195" s="1"/>
      <c r="V195" s="1"/>
      <c r="W195" s="1"/>
      <c r="X195" s="1"/>
    </row>
    <row r="196" spans="5:24">
      <c r="E196" s="2"/>
      <c r="G196" s="5" t="s">
        <v>208</v>
      </c>
      <c r="H196" s="5" t="s">
        <v>449</v>
      </c>
      <c r="J196" s="8"/>
      <c r="K196" s="330"/>
      <c r="L196" s="333"/>
      <c r="M196" s="15"/>
      <c r="N196" s="15"/>
      <c r="O196" s="15"/>
      <c r="P196" s="15"/>
      <c r="Q196" s="15"/>
      <c r="T196" s="1"/>
      <c r="U196" s="1"/>
      <c r="V196" s="1"/>
      <c r="W196" s="1"/>
      <c r="X196" s="1"/>
    </row>
    <row r="197" spans="5:24">
      <c r="E197" s="2"/>
      <c r="G197" s="5" t="s">
        <v>208</v>
      </c>
      <c r="H197" s="5" t="s">
        <v>450</v>
      </c>
      <c r="J197" s="8"/>
      <c r="K197" s="330"/>
      <c r="L197" s="333"/>
      <c r="M197" s="15"/>
      <c r="N197" s="15"/>
      <c r="O197" s="15"/>
      <c r="P197" s="15"/>
      <c r="Q197" s="15"/>
      <c r="T197" s="1"/>
      <c r="U197" s="1"/>
      <c r="V197" s="1"/>
      <c r="W197" s="1"/>
      <c r="X197" s="1"/>
    </row>
    <row r="198" spans="5:24">
      <c r="E198" s="2"/>
      <c r="G198" s="5" t="s">
        <v>208</v>
      </c>
      <c r="H198" s="5" t="s">
        <v>451</v>
      </c>
      <c r="J198" s="8"/>
      <c r="K198" s="330"/>
      <c r="L198" s="333"/>
      <c r="M198" s="15"/>
      <c r="N198" s="15"/>
      <c r="O198" s="15"/>
      <c r="P198" s="15"/>
      <c r="Q198" s="15"/>
      <c r="T198" s="1"/>
      <c r="U198" s="1"/>
      <c r="V198" s="1"/>
      <c r="W198" s="1"/>
      <c r="X198" s="1"/>
    </row>
    <row r="199" spans="5:24">
      <c r="E199" s="2"/>
      <c r="G199" s="5" t="s">
        <v>208</v>
      </c>
      <c r="H199" s="5" t="s">
        <v>452</v>
      </c>
      <c r="J199" s="8"/>
      <c r="K199" s="330"/>
      <c r="L199" s="333"/>
      <c r="M199" s="15"/>
      <c r="N199" s="15"/>
      <c r="O199" s="15"/>
      <c r="P199" s="15"/>
      <c r="Q199" s="15"/>
      <c r="T199" s="1"/>
      <c r="U199" s="1"/>
      <c r="V199" s="1"/>
      <c r="W199" s="1"/>
      <c r="X199" s="1"/>
    </row>
    <row r="200" spans="5:24">
      <c r="E200" s="2"/>
      <c r="G200" s="5" t="s">
        <v>208</v>
      </c>
      <c r="H200" s="5" t="s">
        <v>453</v>
      </c>
      <c r="J200" s="8"/>
      <c r="K200" s="330"/>
      <c r="L200" s="333"/>
      <c r="M200" s="15"/>
      <c r="N200" s="15"/>
      <c r="O200" s="15"/>
      <c r="P200" s="15"/>
      <c r="Q200" s="15"/>
      <c r="T200" s="1"/>
      <c r="U200" s="1"/>
      <c r="V200" s="1"/>
      <c r="W200" s="1"/>
      <c r="X200" s="1"/>
    </row>
    <row r="201" spans="5:24">
      <c r="E201" s="2"/>
      <c r="G201" s="5" t="s">
        <v>208</v>
      </c>
      <c r="H201" s="5" t="s">
        <v>454</v>
      </c>
      <c r="J201" s="8"/>
      <c r="K201" s="330"/>
      <c r="L201" s="333"/>
      <c r="M201" s="15"/>
      <c r="N201" s="15"/>
      <c r="O201" s="15"/>
      <c r="P201" s="15"/>
      <c r="Q201" s="15"/>
      <c r="T201" s="1"/>
      <c r="U201" s="1"/>
      <c r="V201" s="1"/>
      <c r="W201" s="1"/>
      <c r="X201" s="1"/>
    </row>
    <row r="202" spans="5:24">
      <c r="E202" s="2"/>
      <c r="G202" s="5" t="s">
        <v>208</v>
      </c>
      <c r="H202" s="5" t="s">
        <v>455</v>
      </c>
      <c r="J202" s="8"/>
      <c r="K202" s="330"/>
      <c r="L202" s="333"/>
      <c r="M202" s="15"/>
      <c r="N202" s="15"/>
      <c r="O202" s="15"/>
      <c r="P202" s="15"/>
      <c r="Q202" s="15"/>
      <c r="T202" s="1"/>
      <c r="U202" s="1"/>
      <c r="V202" s="1"/>
      <c r="W202" s="1"/>
      <c r="X202" s="1"/>
    </row>
    <row r="203" spans="5:24">
      <c r="E203" s="2"/>
      <c r="G203" s="5" t="s">
        <v>208</v>
      </c>
      <c r="H203" s="5" t="s">
        <v>456</v>
      </c>
      <c r="J203" s="8"/>
      <c r="K203" s="330"/>
      <c r="L203" s="333"/>
      <c r="M203" s="15"/>
      <c r="N203" s="15"/>
      <c r="O203" s="15"/>
      <c r="P203" s="15"/>
      <c r="Q203" s="15"/>
      <c r="T203" s="1"/>
      <c r="U203" s="1"/>
      <c r="V203" s="1"/>
      <c r="W203" s="1"/>
      <c r="X203" s="1"/>
    </row>
    <row r="204" spans="5:24">
      <c r="E204" s="2"/>
      <c r="G204" s="5" t="s">
        <v>208</v>
      </c>
      <c r="H204" s="5" t="s">
        <v>457</v>
      </c>
      <c r="J204" s="8"/>
      <c r="K204" s="330"/>
      <c r="L204" s="333"/>
      <c r="M204" s="15"/>
      <c r="N204" s="15"/>
      <c r="O204" s="15"/>
      <c r="P204" s="15"/>
      <c r="Q204" s="15"/>
      <c r="T204" s="1"/>
      <c r="U204" s="1"/>
      <c r="V204" s="1"/>
      <c r="W204" s="1"/>
      <c r="X204" s="1"/>
    </row>
    <row r="205" spans="5:24">
      <c r="E205" s="2"/>
      <c r="G205" s="5" t="s">
        <v>208</v>
      </c>
      <c r="H205" s="5" t="s">
        <v>458</v>
      </c>
      <c r="J205" s="8"/>
      <c r="K205" s="330"/>
      <c r="L205" s="333"/>
      <c r="M205" s="15"/>
      <c r="N205" s="15"/>
      <c r="O205" s="15"/>
      <c r="P205" s="15"/>
      <c r="Q205" s="15"/>
      <c r="T205" s="1"/>
      <c r="U205" s="1"/>
      <c r="V205" s="1"/>
      <c r="W205" s="1"/>
      <c r="X205" s="1"/>
    </row>
    <row r="206" spans="5:24">
      <c r="E206" s="2"/>
      <c r="G206" s="5" t="s">
        <v>208</v>
      </c>
      <c r="H206" s="5" t="s">
        <v>459</v>
      </c>
      <c r="J206" s="8"/>
      <c r="K206" s="330"/>
      <c r="L206" s="333"/>
      <c r="M206" s="15"/>
      <c r="N206" s="15"/>
      <c r="O206" s="15"/>
      <c r="P206" s="15"/>
      <c r="Q206" s="15"/>
      <c r="T206" s="1"/>
      <c r="U206" s="1"/>
      <c r="V206" s="1"/>
      <c r="W206" s="1"/>
      <c r="X206" s="1"/>
    </row>
    <row r="207" spans="5:24">
      <c r="E207" s="2"/>
      <c r="G207" s="5" t="s">
        <v>208</v>
      </c>
      <c r="H207" s="5" t="s">
        <v>460</v>
      </c>
      <c r="J207" s="8"/>
      <c r="K207" s="330"/>
      <c r="L207" s="333"/>
      <c r="M207" s="15"/>
      <c r="N207" s="15"/>
      <c r="O207" s="15"/>
      <c r="P207" s="15"/>
      <c r="Q207" s="15"/>
      <c r="T207" s="1"/>
      <c r="U207" s="1"/>
      <c r="V207" s="1"/>
      <c r="W207" s="1"/>
      <c r="X207" s="1"/>
    </row>
    <row r="208" spans="5:24">
      <c r="E208" s="2"/>
      <c r="G208" s="5" t="s">
        <v>208</v>
      </c>
      <c r="H208" s="5" t="s">
        <v>461</v>
      </c>
      <c r="J208" s="8"/>
      <c r="K208" s="330"/>
      <c r="L208" s="333"/>
      <c r="M208" s="15"/>
      <c r="N208" s="15"/>
      <c r="O208" s="15"/>
      <c r="P208" s="15"/>
      <c r="Q208" s="15"/>
      <c r="T208" s="1"/>
      <c r="U208" s="1"/>
      <c r="V208" s="1"/>
      <c r="W208" s="1"/>
      <c r="X208" s="1"/>
    </row>
    <row r="209" spans="5:24">
      <c r="E209" s="2"/>
      <c r="G209" s="5" t="s">
        <v>208</v>
      </c>
      <c r="H209" s="5" t="s">
        <v>462</v>
      </c>
      <c r="J209" s="8"/>
      <c r="K209" s="330"/>
      <c r="L209" s="333"/>
      <c r="M209" s="15"/>
      <c r="N209" s="15"/>
      <c r="O209" s="15"/>
      <c r="P209" s="15"/>
      <c r="Q209" s="15"/>
      <c r="T209" s="1"/>
      <c r="U209" s="1"/>
      <c r="V209" s="1"/>
      <c r="W209" s="1"/>
      <c r="X209" s="1"/>
    </row>
    <row r="210" spans="5:24">
      <c r="E210" s="2"/>
      <c r="G210" s="5" t="s">
        <v>208</v>
      </c>
      <c r="H210" s="5" t="s">
        <v>463</v>
      </c>
      <c r="J210" s="8"/>
      <c r="K210" s="330"/>
      <c r="L210" s="333"/>
      <c r="M210" s="15"/>
      <c r="N210" s="15"/>
      <c r="O210" s="15"/>
      <c r="P210" s="15"/>
      <c r="Q210" s="15"/>
      <c r="T210" s="1"/>
      <c r="U210" s="1"/>
      <c r="V210" s="1"/>
      <c r="W210" s="1"/>
      <c r="X210" s="1"/>
    </row>
    <row r="211" spans="5:24">
      <c r="E211" s="2"/>
      <c r="G211" s="5" t="s">
        <v>208</v>
      </c>
      <c r="H211" s="5" t="s">
        <v>464</v>
      </c>
      <c r="J211" s="8"/>
      <c r="K211" s="330"/>
      <c r="L211" s="333"/>
      <c r="M211" s="15"/>
      <c r="N211" s="15"/>
      <c r="O211" s="15"/>
      <c r="P211" s="15"/>
      <c r="Q211" s="15"/>
      <c r="T211" s="1"/>
      <c r="U211" s="1"/>
      <c r="V211" s="1"/>
      <c r="W211" s="1"/>
      <c r="X211" s="1"/>
    </row>
    <row r="212" spans="5:24">
      <c r="E212" s="2"/>
      <c r="G212" s="5" t="s">
        <v>208</v>
      </c>
      <c r="H212" s="5" t="s">
        <v>465</v>
      </c>
      <c r="J212" s="8"/>
      <c r="K212" s="330"/>
      <c r="L212" s="333"/>
      <c r="M212" s="15"/>
      <c r="N212" s="15"/>
      <c r="O212" s="15"/>
      <c r="P212" s="15"/>
      <c r="Q212" s="15"/>
      <c r="T212" s="1"/>
      <c r="U212" s="1"/>
      <c r="V212" s="1"/>
      <c r="W212" s="1"/>
      <c r="X212" s="1"/>
    </row>
    <row r="213" spans="5:24">
      <c r="E213" s="2"/>
      <c r="G213" s="5" t="s">
        <v>208</v>
      </c>
      <c r="H213" s="5" t="s">
        <v>466</v>
      </c>
      <c r="J213" s="8"/>
      <c r="K213" s="330"/>
      <c r="L213" s="333"/>
      <c r="M213" s="15"/>
      <c r="N213" s="15"/>
      <c r="O213" s="15"/>
      <c r="P213" s="15"/>
      <c r="Q213" s="15"/>
      <c r="T213" s="1"/>
      <c r="U213" s="1"/>
      <c r="V213" s="1"/>
      <c r="W213" s="1"/>
      <c r="X213" s="1"/>
    </row>
    <row r="214" spans="5:24">
      <c r="E214" s="2"/>
      <c r="G214" s="5" t="s">
        <v>208</v>
      </c>
      <c r="H214" s="5" t="s">
        <v>467</v>
      </c>
      <c r="J214" s="8"/>
      <c r="K214" s="330"/>
      <c r="L214" s="333"/>
      <c r="M214" s="15"/>
      <c r="N214" s="15"/>
      <c r="O214" s="15"/>
      <c r="P214" s="15"/>
      <c r="Q214" s="15"/>
      <c r="T214" s="1"/>
      <c r="U214" s="1"/>
      <c r="V214" s="1"/>
      <c r="W214" s="1"/>
      <c r="X214" s="1"/>
    </row>
    <row r="215" spans="5:24">
      <c r="E215" s="2"/>
      <c r="G215" s="5" t="s">
        <v>208</v>
      </c>
      <c r="H215" s="5" t="s">
        <v>468</v>
      </c>
      <c r="J215" s="8"/>
      <c r="K215" s="330"/>
      <c r="L215" s="333"/>
      <c r="M215" s="15"/>
      <c r="N215" s="15"/>
      <c r="O215" s="15"/>
      <c r="P215" s="15"/>
      <c r="Q215" s="15"/>
      <c r="T215" s="1"/>
      <c r="U215" s="1"/>
      <c r="V215" s="1"/>
      <c r="W215" s="1"/>
      <c r="X215" s="1"/>
    </row>
    <row r="216" spans="5:24">
      <c r="E216" s="2"/>
      <c r="G216" s="5" t="s">
        <v>208</v>
      </c>
      <c r="H216" s="5" t="s">
        <v>469</v>
      </c>
      <c r="J216" s="8"/>
      <c r="K216" s="330"/>
      <c r="L216" s="333"/>
      <c r="M216" s="15"/>
      <c r="N216" s="15"/>
      <c r="O216" s="15"/>
      <c r="P216" s="15"/>
      <c r="Q216" s="15"/>
      <c r="T216" s="1"/>
      <c r="U216" s="1"/>
      <c r="V216" s="1"/>
      <c r="W216" s="1"/>
      <c r="X216" s="1"/>
    </row>
    <row r="217" spans="5:24">
      <c r="E217" s="2"/>
      <c r="G217" s="5" t="s">
        <v>208</v>
      </c>
      <c r="H217" s="5" t="s">
        <v>470</v>
      </c>
      <c r="J217" s="8"/>
      <c r="K217" s="330"/>
      <c r="L217" s="333"/>
      <c r="M217" s="15"/>
      <c r="N217" s="15"/>
      <c r="O217" s="15"/>
      <c r="P217" s="15"/>
      <c r="Q217" s="15"/>
      <c r="T217" s="1"/>
      <c r="U217" s="1"/>
      <c r="V217" s="1"/>
      <c r="W217" s="1"/>
      <c r="X217" s="1"/>
    </row>
    <row r="218" spans="5:24">
      <c r="E218" s="2"/>
      <c r="G218" s="5" t="s">
        <v>208</v>
      </c>
      <c r="H218" s="5" t="s">
        <v>471</v>
      </c>
      <c r="J218" s="8"/>
      <c r="K218" s="330"/>
      <c r="L218" s="333"/>
      <c r="M218" s="15"/>
      <c r="N218" s="15"/>
      <c r="O218" s="15"/>
      <c r="P218" s="15"/>
      <c r="Q218" s="15"/>
      <c r="T218" s="1"/>
      <c r="U218" s="1"/>
      <c r="V218" s="1"/>
      <c r="W218" s="1"/>
      <c r="X218" s="1"/>
    </row>
    <row r="219" spans="5:24">
      <c r="E219" s="2"/>
      <c r="G219" s="5" t="s">
        <v>208</v>
      </c>
      <c r="H219" s="5" t="s">
        <v>472</v>
      </c>
      <c r="J219" s="8"/>
      <c r="K219" s="330"/>
      <c r="L219" s="333"/>
      <c r="M219" s="15"/>
      <c r="N219" s="15"/>
      <c r="O219" s="15"/>
      <c r="P219" s="15"/>
      <c r="Q219" s="15"/>
      <c r="T219" s="1"/>
      <c r="U219" s="1"/>
      <c r="V219" s="1"/>
      <c r="W219" s="1"/>
      <c r="X219" s="1"/>
    </row>
    <row r="220" spans="5:24">
      <c r="E220" s="2"/>
      <c r="G220" s="5" t="s">
        <v>208</v>
      </c>
      <c r="H220" s="5" t="s">
        <v>473</v>
      </c>
      <c r="J220" s="8"/>
      <c r="K220" s="330"/>
      <c r="L220" s="333"/>
      <c r="M220" s="15"/>
      <c r="N220" s="15"/>
      <c r="O220" s="15"/>
      <c r="P220" s="15"/>
      <c r="Q220" s="15"/>
      <c r="T220" s="1"/>
      <c r="U220" s="1"/>
      <c r="V220" s="1"/>
      <c r="W220" s="1"/>
      <c r="X220" s="1"/>
    </row>
    <row r="221" spans="5:24">
      <c r="E221" s="2"/>
      <c r="G221" s="5" t="s">
        <v>208</v>
      </c>
      <c r="H221" s="5" t="s">
        <v>474</v>
      </c>
      <c r="J221" s="8"/>
      <c r="K221" s="330"/>
      <c r="L221" s="333"/>
      <c r="M221" s="15"/>
      <c r="N221" s="15"/>
      <c r="O221" s="15"/>
      <c r="P221" s="15"/>
      <c r="Q221" s="15"/>
      <c r="T221" s="1"/>
      <c r="U221" s="1"/>
      <c r="V221" s="1"/>
      <c r="W221" s="1"/>
      <c r="X221" s="1"/>
    </row>
    <row r="222" spans="5:24">
      <c r="E222" s="2"/>
      <c r="G222" s="5" t="s">
        <v>208</v>
      </c>
      <c r="H222" s="5" t="s">
        <v>475</v>
      </c>
      <c r="J222" s="8"/>
      <c r="K222" s="330"/>
      <c r="L222" s="333"/>
      <c r="M222" s="15"/>
      <c r="N222" s="15"/>
      <c r="O222" s="15"/>
      <c r="P222" s="15"/>
      <c r="Q222" s="15"/>
      <c r="T222" s="1"/>
      <c r="U222" s="1"/>
      <c r="V222" s="1"/>
      <c r="W222" s="1"/>
      <c r="X222" s="1"/>
    </row>
    <row r="223" spans="5:24">
      <c r="E223" s="2"/>
      <c r="G223" s="5" t="s">
        <v>208</v>
      </c>
      <c r="H223" s="5" t="s">
        <v>476</v>
      </c>
      <c r="J223" s="8"/>
      <c r="K223" s="330"/>
      <c r="L223" s="333"/>
      <c r="M223" s="15"/>
      <c r="N223" s="15"/>
      <c r="O223" s="15"/>
      <c r="P223" s="15"/>
      <c r="Q223" s="15"/>
      <c r="T223" s="1"/>
      <c r="U223" s="1"/>
      <c r="V223" s="1"/>
      <c r="W223" s="1"/>
      <c r="X223" s="1"/>
    </row>
    <row r="224" spans="5:24">
      <c r="E224" s="2"/>
      <c r="G224" s="5" t="s">
        <v>208</v>
      </c>
      <c r="H224" s="5" t="s">
        <v>477</v>
      </c>
      <c r="J224" s="8"/>
      <c r="K224" s="330"/>
      <c r="L224" s="333"/>
      <c r="M224" s="15"/>
      <c r="N224" s="15"/>
      <c r="O224" s="15"/>
      <c r="P224" s="15"/>
      <c r="Q224" s="15"/>
      <c r="T224" s="1"/>
      <c r="U224" s="1"/>
      <c r="V224" s="1"/>
      <c r="W224" s="1"/>
      <c r="X224" s="1"/>
    </row>
    <row r="225" spans="5:24">
      <c r="E225" s="2"/>
      <c r="G225" s="5" t="s">
        <v>208</v>
      </c>
      <c r="H225" s="5" t="s">
        <v>478</v>
      </c>
      <c r="J225" s="8"/>
      <c r="K225" s="330"/>
      <c r="L225" s="333"/>
      <c r="M225" s="15"/>
      <c r="N225" s="15"/>
      <c r="O225" s="15"/>
      <c r="P225" s="15"/>
      <c r="Q225" s="15"/>
      <c r="T225" s="1"/>
      <c r="U225" s="1"/>
      <c r="V225" s="1"/>
      <c r="W225" s="1"/>
      <c r="X225" s="1"/>
    </row>
    <row r="226" spans="5:24">
      <c r="E226" s="2"/>
      <c r="G226" s="5" t="s">
        <v>208</v>
      </c>
      <c r="H226" s="5" t="s">
        <v>479</v>
      </c>
      <c r="J226" s="8"/>
      <c r="K226" s="330"/>
      <c r="L226" s="333"/>
      <c r="M226" s="15"/>
      <c r="N226" s="15"/>
      <c r="O226" s="15"/>
      <c r="P226" s="15"/>
      <c r="Q226" s="15"/>
      <c r="T226" s="1"/>
      <c r="U226" s="1"/>
      <c r="V226" s="1"/>
      <c r="W226" s="1"/>
      <c r="X226" s="1"/>
    </row>
    <row r="227" spans="5:24">
      <c r="E227" s="2"/>
      <c r="G227" s="5" t="s">
        <v>208</v>
      </c>
      <c r="H227" s="5" t="s">
        <v>480</v>
      </c>
      <c r="J227" s="8"/>
      <c r="K227" s="330"/>
      <c r="L227" s="333"/>
      <c r="M227" s="15"/>
      <c r="N227" s="15"/>
      <c r="O227" s="15"/>
      <c r="P227" s="15"/>
      <c r="Q227" s="15"/>
      <c r="T227" s="1"/>
      <c r="U227" s="1"/>
      <c r="V227" s="1"/>
      <c r="W227" s="1"/>
      <c r="X227" s="1"/>
    </row>
    <row r="228" spans="5:24">
      <c r="E228" s="2"/>
      <c r="G228" s="5" t="s">
        <v>211</v>
      </c>
      <c r="H228" s="5" t="s">
        <v>481</v>
      </c>
      <c r="J228" s="8"/>
      <c r="K228" s="330"/>
      <c r="L228" s="333"/>
      <c r="M228" s="15"/>
      <c r="N228" s="15"/>
      <c r="O228" s="15"/>
      <c r="P228" s="15"/>
      <c r="Q228" s="15"/>
      <c r="T228" s="1"/>
      <c r="U228" s="1"/>
      <c r="V228" s="1"/>
      <c r="W228" s="1"/>
      <c r="X228" s="1"/>
    </row>
    <row r="229" spans="5:24">
      <c r="E229" s="2"/>
      <c r="G229" s="5" t="s">
        <v>211</v>
      </c>
      <c r="H229" s="5" t="s">
        <v>482</v>
      </c>
      <c r="J229" s="8"/>
      <c r="K229" s="330"/>
      <c r="L229" s="333"/>
      <c r="M229" s="15"/>
      <c r="N229" s="15"/>
      <c r="O229" s="15"/>
      <c r="P229" s="15"/>
      <c r="Q229" s="15"/>
      <c r="T229" s="1"/>
      <c r="U229" s="1"/>
      <c r="V229" s="1"/>
      <c r="W229" s="1"/>
      <c r="X229" s="1"/>
    </row>
    <row r="230" spans="5:24">
      <c r="E230" s="2"/>
      <c r="G230" s="5" t="s">
        <v>211</v>
      </c>
      <c r="H230" s="5" t="s">
        <v>483</v>
      </c>
      <c r="J230" s="8"/>
      <c r="K230" s="330"/>
      <c r="L230" s="333"/>
      <c r="M230" s="15"/>
      <c r="N230" s="15"/>
      <c r="O230" s="15"/>
      <c r="P230" s="15"/>
      <c r="Q230" s="15"/>
      <c r="T230" s="1"/>
      <c r="U230" s="1"/>
      <c r="V230" s="1"/>
      <c r="W230" s="1"/>
      <c r="X230" s="1"/>
    </row>
    <row r="231" spans="5:24">
      <c r="E231" s="2"/>
      <c r="G231" s="5" t="s">
        <v>211</v>
      </c>
      <c r="H231" s="5" t="s">
        <v>484</v>
      </c>
      <c r="J231" s="8"/>
      <c r="K231" s="330"/>
      <c r="L231" s="333"/>
      <c r="M231" s="15"/>
      <c r="N231" s="15"/>
      <c r="O231" s="15"/>
      <c r="P231" s="15"/>
      <c r="Q231" s="15"/>
      <c r="T231" s="1"/>
      <c r="U231" s="1"/>
      <c r="V231" s="1"/>
      <c r="W231" s="1"/>
      <c r="X231" s="1"/>
    </row>
    <row r="232" spans="5:24">
      <c r="E232" s="2"/>
      <c r="G232" s="5" t="s">
        <v>211</v>
      </c>
      <c r="H232" s="5" t="s">
        <v>485</v>
      </c>
      <c r="J232" s="8"/>
      <c r="K232" s="330"/>
      <c r="L232" s="333"/>
      <c r="M232" s="15"/>
      <c r="N232" s="15"/>
      <c r="O232" s="15"/>
      <c r="P232" s="15"/>
      <c r="Q232" s="15"/>
      <c r="T232" s="1"/>
      <c r="U232" s="1"/>
      <c r="V232" s="1"/>
      <c r="W232" s="1"/>
      <c r="X232" s="1"/>
    </row>
    <row r="233" spans="5:24">
      <c r="E233" s="2"/>
      <c r="G233" s="5" t="s">
        <v>211</v>
      </c>
      <c r="H233" s="5" t="s">
        <v>486</v>
      </c>
      <c r="J233" s="8"/>
      <c r="K233" s="330"/>
      <c r="L233" s="333"/>
      <c r="M233" s="15"/>
      <c r="N233" s="15"/>
      <c r="O233" s="15"/>
      <c r="P233" s="15"/>
      <c r="Q233" s="15"/>
      <c r="T233" s="1"/>
      <c r="U233" s="1"/>
      <c r="V233" s="1"/>
      <c r="W233" s="1"/>
      <c r="X233" s="1"/>
    </row>
    <row r="234" spans="5:24">
      <c r="E234" s="2"/>
      <c r="G234" s="5" t="s">
        <v>211</v>
      </c>
      <c r="H234" s="5" t="s">
        <v>487</v>
      </c>
      <c r="J234" s="8"/>
      <c r="K234" s="330"/>
      <c r="L234" s="333"/>
      <c r="M234" s="15"/>
      <c r="N234" s="15"/>
      <c r="O234" s="15"/>
      <c r="P234" s="15"/>
      <c r="Q234" s="15"/>
      <c r="T234" s="1"/>
      <c r="U234" s="1"/>
      <c r="V234" s="1"/>
      <c r="W234" s="1"/>
      <c r="X234" s="1"/>
    </row>
    <row r="235" spans="5:24">
      <c r="E235" s="2"/>
      <c r="G235" s="5" t="s">
        <v>211</v>
      </c>
      <c r="H235" s="5" t="s">
        <v>488</v>
      </c>
      <c r="J235" s="8"/>
      <c r="K235" s="330"/>
      <c r="L235" s="333"/>
      <c r="M235" s="15"/>
      <c r="N235" s="15"/>
      <c r="O235" s="15"/>
      <c r="P235" s="15"/>
      <c r="Q235" s="15"/>
      <c r="T235" s="1"/>
      <c r="U235" s="1"/>
      <c r="V235" s="1"/>
      <c r="W235" s="1"/>
      <c r="X235" s="1"/>
    </row>
    <row r="236" spans="5:24">
      <c r="E236" s="2"/>
      <c r="G236" s="5" t="s">
        <v>211</v>
      </c>
      <c r="H236" s="5" t="s">
        <v>489</v>
      </c>
      <c r="J236" s="8"/>
      <c r="K236" s="330"/>
      <c r="L236" s="333"/>
      <c r="M236" s="15"/>
      <c r="N236" s="15"/>
      <c r="O236" s="15"/>
      <c r="P236" s="15"/>
      <c r="Q236" s="15"/>
      <c r="T236" s="1"/>
      <c r="U236" s="1"/>
      <c r="V236" s="1"/>
      <c r="W236" s="1"/>
      <c r="X236" s="1"/>
    </row>
    <row r="237" spans="5:24">
      <c r="E237" s="2"/>
      <c r="G237" s="5" t="s">
        <v>211</v>
      </c>
      <c r="H237" s="5" t="s">
        <v>490</v>
      </c>
      <c r="J237" s="8"/>
      <c r="K237" s="330"/>
      <c r="L237" s="333"/>
      <c r="M237" s="15"/>
      <c r="N237" s="15"/>
      <c r="O237" s="15"/>
      <c r="P237" s="15"/>
      <c r="Q237" s="15"/>
      <c r="T237" s="1"/>
      <c r="U237" s="1"/>
      <c r="V237" s="1"/>
      <c r="W237" s="1"/>
      <c r="X237" s="1"/>
    </row>
    <row r="238" spans="5:24">
      <c r="E238" s="2"/>
      <c r="G238" s="5" t="s">
        <v>211</v>
      </c>
      <c r="H238" s="5" t="s">
        <v>491</v>
      </c>
      <c r="J238" s="8"/>
      <c r="K238" s="330"/>
      <c r="L238" s="333"/>
      <c r="M238" s="15"/>
      <c r="N238" s="15"/>
      <c r="O238" s="15"/>
      <c r="P238" s="15"/>
      <c r="Q238" s="15"/>
      <c r="T238" s="1"/>
      <c r="U238" s="1"/>
      <c r="V238" s="1"/>
      <c r="W238" s="1"/>
      <c r="X238" s="1"/>
    </row>
    <row r="239" spans="5:24">
      <c r="E239" s="2"/>
      <c r="G239" s="5" t="s">
        <v>211</v>
      </c>
      <c r="H239" s="5" t="s">
        <v>492</v>
      </c>
      <c r="J239" s="8"/>
      <c r="K239" s="330"/>
      <c r="L239" s="333"/>
      <c r="M239" s="15"/>
      <c r="N239" s="15"/>
      <c r="O239" s="15"/>
      <c r="P239" s="15"/>
      <c r="Q239" s="15"/>
      <c r="T239" s="1"/>
      <c r="U239" s="1"/>
      <c r="V239" s="1"/>
      <c r="W239" s="1"/>
      <c r="X239" s="1"/>
    </row>
    <row r="240" spans="5:24">
      <c r="E240" s="2"/>
      <c r="G240" s="5" t="s">
        <v>211</v>
      </c>
      <c r="H240" s="5" t="s">
        <v>493</v>
      </c>
      <c r="J240" s="8"/>
      <c r="K240" s="330"/>
      <c r="L240" s="333"/>
      <c r="M240" s="15"/>
      <c r="N240" s="15"/>
      <c r="O240" s="15"/>
      <c r="P240" s="15"/>
      <c r="Q240" s="15"/>
      <c r="T240" s="1"/>
      <c r="U240" s="1"/>
      <c r="V240" s="1"/>
      <c r="W240" s="1"/>
      <c r="X240" s="1"/>
    </row>
    <row r="241" spans="5:24">
      <c r="E241" s="2"/>
      <c r="G241" s="5" t="s">
        <v>211</v>
      </c>
      <c r="H241" s="5" t="s">
        <v>494</v>
      </c>
      <c r="J241" s="8"/>
      <c r="K241" s="330"/>
      <c r="L241" s="333"/>
      <c r="M241" s="15"/>
      <c r="N241" s="15"/>
      <c r="O241" s="15"/>
      <c r="P241" s="15"/>
      <c r="Q241" s="15"/>
      <c r="T241" s="1"/>
      <c r="U241" s="1"/>
      <c r="V241" s="1"/>
      <c r="W241" s="1"/>
      <c r="X241" s="1"/>
    </row>
    <row r="242" spans="5:24">
      <c r="E242" s="2"/>
      <c r="G242" s="5" t="s">
        <v>211</v>
      </c>
      <c r="H242" s="5" t="s">
        <v>495</v>
      </c>
      <c r="J242" s="8"/>
      <c r="K242" s="330"/>
      <c r="L242" s="333"/>
      <c r="M242" s="15"/>
      <c r="N242" s="15"/>
      <c r="O242" s="15"/>
      <c r="P242" s="15"/>
      <c r="Q242" s="15"/>
      <c r="T242" s="1"/>
      <c r="U242" s="1"/>
      <c r="V242" s="1"/>
      <c r="W242" s="1"/>
      <c r="X242" s="1"/>
    </row>
    <row r="243" spans="5:24">
      <c r="E243" s="2"/>
      <c r="G243" s="5" t="s">
        <v>211</v>
      </c>
      <c r="H243" s="5" t="s">
        <v>496</v>
      </c>
      <c r="J243" s="8"/>
      <c r="K243" s="330"/>
      <c r="L243" s="333"/>
      <c r="M243" s="15"/>
      <c r="N243" s="15"/>
      <c r="O243" s="15"/>
      <c r="P243" s="15"/>
      <c r="Q243" s="15"/>
      <c r="T243" s="1"/>
      <c r="U243" s="1"/>
      <c r="V243" s="1"/>
      <c r="W243" s="1"/>
      <c r="X243" s="1"/>
    </row>
    <row r="244" spans="5:24">
      <c r="E244" s="2"/>
      <c r="G244" s="5" t="s">
        <v>211</v>
      </c>
      <c r="H244" s="5" t="s">
        <v>497</v>
      </c>
      <c r="J244" s="8"/>
      <c r="K244" s="330"/>
      <c r="L244" s="333"/>
      <c r="M244" s="15"/>
      <c r="N244" s="15"/>
      <c r="O244" s="15"/>
      <c r="P244" s="15"/>
      <c r="Q244" s="15"/>
      <c r="T244" s="1"/>
      <c r="U244" s="1"/>
      <c r="V244" s="1"/>
      <c r="W244" s="1"/>
      <c r="X244" s="1"/>
    </row>
    <row r="245" spans="5:24">
      <c r="E245" s="2"/>
      <c r="G245" s="5" t="s">
        <v>211</v>
      </c>
      <c r="H245" s="5" t="s">
        <v>498</v>
      </c>
      <c r="J245" s="8"/>
      <c r="K245" s="330"/>
      <c r="L245" s="333"/>
      <c r="M245" s="15"/>
      <c r="N245" s="15"/>
      <c r="O245" s="15"/>
      <c r="P245" s="15"/>
      <c r="Q245" s="15"/>
      <c r="T245" s="1"/>
      <c r="U245" s="1"/>
      <c r="V245" s="1"/>
      <c r="W245" s="1"/>
      <c r="X245" s="1"/>
    </row>
    <row r="246" spans="5:24">
      <c r="E246" s="2"/>
      <c r="G246" s="5" t="s">
        <v>211</v>
      </c>
      <c r="H246" s="5" t="s">
        <v>499</v>
      </c>
      <c r="J246" s="8"/>
      <c r="K246" s="330"/>
      <c r="L246" s="333"/>
      <c r="M246" s="15"/>
      <c r="N246" s="15"/>
      <c r="O246" s="15"/>
      <c r="P246" s="15"/>
      <c r="Q246" s="15"/>
      <c r="T246" s="1"/>
      <c r="U246" s="1"/>
      <c r="V246" s="1"/>
      <c r="W246" s="1"/>
      <c r="X246" s="1"/>
    </row>
    <row r="247" spans="5:24">
      <c r="E247" s="2"/>
      <c r="G247" s="5" t="s">
        <v>211</v>
      </c>
      <c r="H247" s="5" t="s">
        <v>500</v>
      </c>
      <c r="J247" s="8"/>
      <c r="K247" s="330"/>
      <c r="L247" s="333"/>
      <c r="M247" s="15"/>
      <c r="N247" s="15"/>
      <c r="O247" s="15"/>
      <c r="P247" s="15"/>
      <c r="Q247" s="15"/>
      <c r="T247" s="1"/>
      <c r="U247" s="1"/>
      <c r="V247" s="1"/>
      <c r="W247" s="1"/>
      <c r="X247" s="1"/>
    </row>
    <row r="248" spans="5:24">
      <c r="E248" s="2"/>
      <c r="G248" s="5" t="s">
        <v>211</v>
      </c>
      <c r="H248" s="5" t="s">
        <v>501</v>
      </c>
      <c r="J248" s="8"/>
      <c r="K248" s="330"/>
      <c r="L248" s="333"/>
      <c r="M248" s="15"/>
      <c r="N248" s="15"/>
      <c r="O248" s="15"/>
      <c r="P248" s="15"/>
      <c r="Q248" s="15"/>
      <c r="T248" s="1"/>
      <c r="U248" s="1"/>
      <c r="V248" s="1"/>
      <c r="W248" s="1"/>
      <c r="X248" s="1"/>
    </row>
    <row r="249" spans="5:24">
      <c r="E249" s="2"/>
      <c r="G249" s="5" t="s">
        <v>211</v>
      </c>
      <c r="H249" s="5" t="s">
        <v>502</v>
      </c>
      <c r="J249" s="8"/>
      <c r="K249" s="330"/>
      <c r="L249" s="333"/>
      <c r="M249" s="15"/>
      <c r="N249" s="15"/>
      <c r="O249" s="15"/>
      <c r="P249" s="15"/>
      <c r="Q249" s="15"/>
      <c r="T249" s="1"/>
      <c r="U249" s="1"/>
      <c r="V249" s="1"/>
      <c r="W249" s="1"/>
      <c r="X249" s="1"/>
    </row>
    <row r="250" spans="5:24">
      <c r="E250" s="2"/>
      <c r="G250" s="5" t="s">
        <v>211</v>
      </c>
      <c r="H250" s="5" t="s">
        <v>503</v>
      </c>
      <c r="J250" s="8"/>
      <c r="K250" s="330"/>
      <c r="L250" s="333"/>
      <c r="M250" s="15"/>
      <c r="N250" s="15"/>
      <c r="O250" s="15"/>
      <c r="P250" s="15"/>
      <c r="Q250" s="15"/>
      <c r="T250" s="1"/>
      <c r="U250" s="1"/>
      <c r="V250" s="1"/>
      <c r="W250" s="1"/>
      <c r="X250" s="1"/>
    </row>
    <row r="251" spans="5:24">
      <c r="E251" s="2"/>
      <c r="G251" s="5" t="s">
        <v>211</v>
      </c>
      <c r="H251" s="5" t="s">
        <v>504</v>
      </c>
      <c r="J251" s="8"/>
      <c r="K251" s="330"/>
      <c r="L251" s="333"/>
      <c r="M251" s="15"/>
      <c r="N251" s="15"/>
      <c r="O251" s="15"/>
      <c r="P251" s="15"/>
      <c r="Q251" s="15"/>
      <c r="T251" s="1"/>
      <c r="U251" s="1"/>
      <c r="V251" s="1"/>
      <c r="W251" s="1"/>
      <c r="X251" s="1"/>
    </row>
    <row r="252" spans="5:24">
      <c r="E252" s="2"/>
      <c r="G252" s="5" t="s">
        <v>211</v>
      </c>
      <c r="H252" s="5" t="s">
        <v>505</v>
      </c>
      <c r="J252" s="8"/>
      <c r="K252" s="330"/>
      <c r="L252" s="333"/>
      <c r="M252" s="15"/>
      <c r="N252" s="15"/>
      <c r="O252" s="15"/>
      <c r="P252" s="15"/>
      <c r="Q252" s="15"/>
      <c r="T252" s="1"/>
      <c r="U252" s="1"/>
      <c r="V252" s="1"/>
      <c r="W252" s="1"/>
      <c r="X252" s="1"/>
    </row>
    <row r="253" spans="5:24">
      <c r="E253" s="2"/>
      <c r="G253" s="5" t="s">
        <v>211</v>
      </c>
      <c r="H253" s="5" t="s">
        <v>506</v>
      </c>
      <c r="J253" s="8"/>
      <c r="K253" s="330"/>
      <c r="L253" s="333"/>
      <c r="M253" s="15"/>
      <c r="N253" s="15"/>
      <c r="O253" s="15"/>
      <c r="P253" s="15"/>
      <c r="Q253" s="15"/>
      <c r="T253" s="1"/>
      <c r="U253" s="1"/>
      <c r="V253" s="1"/>
      <c r="W253" s="1"/>
      <c r="X253" s="1"/>
    </row>
    <row r="254" spans="5:24">
      <c r="E254" s="2"/>
      <c r="G254" s="5" t="s">
        <v>211</v>
      </c>
      <c r="H254" s="5" t="s">
        <v>507</v>
      </c>
      <c r="J254" s="8"/>
      <c r="K254" s="330"/>
      <c r="L254" s="333"/>
      <c r="M254" s="15"/>
      <c r="N254" s="15"/>
      <c r="O254" s="15"/>
      <c r="P254" s="15"/>
      <c r="Q254" s="15"/>
      <c r="T254" s="1"/>
      <c r="U254" s="1"/>
      <c r="V254" s="1"/>
      <c r="W254" s="1"/>
      <c r="X254" s="1"/>
    </row>
    <row r="255" spans="5:24">
      <c r="E255" s="2"/>
      <c r="G255" s="5" t="s">
        <v>211</v>
      </c>
      <c r="H255" s="5" t="s">
        <v>508</v>
      </c>
      <c r="J255" s="8"/>
      <c r="K255" s="330"/>
      <c r="L255" s="333"/>
      <c r="M255" s="15"/>
      <c r="N255" s="15"/>
      <c r="O255" s="15"/>
      <c r="P255" s="15"/>
      <c r="Q255" s="15"/>
      <c r="T255" s="1"/>
      <c r="U255" s="1"/>
      <c r="V255" s="1"/>
      <c r="W255" s="1"/>
      <c r="X255" s="1"/>
    </row>
    <row r="256" spans="5:24">
      <c r="E256" s="2"/>
      <c r="G256" s="5" t="s">
        <v>211</v>
      </c>
      <c r="H256" s="5" t="s">
        <v>509</v>
      </c>
      <c r="J256" s="8"/>
      <c r="K256" s="330"/>
      <c r="L256" s="333"/>
      <c r="M256" s="15"/>
      <c r="N256" s="15"/>
      <c r="O256" s="15"/>
      <c r="P256" s="15"/>
      <c r="Q256" s="15"/>
      <c r="T256" s="1"/>
      <c r="U256" s="1"/>
      <c r="V256" s="1"/>
      <c r="W256" s="1"/>
      <c r="X256" s="1"/>
    </row>
    <row r="257" spans="5:24">
      <c r="E257" s="2"/>
      <c r="G257" s="5" t="s">
        <v>211</v>
      </c>
      <c r="H257" s="5" t="s">
        <v>510</v>
      </c>
      <c r="J257" s="8"/>
      <c r="K257" s="330"/>
      <c r="L257" s="333"/>
      <c r="M257" s="15"/>
      <c r="N257" s="15"/>
      <c r="O257" s="15"/>
      <c r="P257" s="15"/>
      <c r="Q257" s="15"/>
      <c r="T257" s="1"/>
      <c r="U257" s="1"/>
      <c r="V257" s="1"/>
      <c r="W257" s="1"/>
      <c r="X257" s="1"/>
    </row>
    <row r="258" spans="5:24">
      <c r="E258" s="2"/>
      <c r="G258" s="5" t="s">
        <v>211</v>
      </c>
      <c r="H258" s="5" t="s">
        <v>511</v>
      </c>
      <c r="J258" s="8"/>
      <c r="K258" s="330"/>
      <c r="L258" s="333"/>
      <c r="M258" s="15"/>
      <c r="N258" s="15"/>
      <c r="O258" s="15"/>
      <c r="P258" s="15"/>
      <c r="Q258" s="15"/>
      <c r="T258" s="1"/>
      <c r="U258" s="1"/>
      <c r="V258" s="1"/>
      <c r="W258" s="1"/>
      <c r="X258" s="1"/>
    </row>
    <row r="259" spans="5:24">
      <c r="E259" s="2"/>
      <c r="G259" s="5" t="s">
        <v>211</v>
      </c>
      <c r="H259" s="5" t="s">
        <v>512</v>
      </c>
      <c r="J259" s="8"/>
      <c r="K259" s="330"/>
      <c r="L259" s="333"/>
      <c r="M259" s="15"/>
      <c r="N259" s="15"/>
      <c r="O259" s="15"/>
      <c r="P259" s="15"/>
      <c r="Q259" s="15"/>
      <c r="T259" s="1"/>
      <c r="U259" s="1"/>
      <c r="V259" s="1"/>
      <c r="W259" s="1"/>
      <c r="X259" s="1"/>
    </row>
    <row r="260" spans="5:24">
      <c r="E260" s="2"/>
      <c r="G260" s="5" t="s">
        <v>211</v>
      </c>
      <c r="H260" s="5" t="s">
        <v>513</v>
      </c>
      <c r="J260" s="8"/>
      <c r="K260" s="330"/>
      <c r="L260" s="333"/>
      <c r="M260" s="15"/>
      <c r="N260" s="15"/>
      <c r="O260" s="15"/>
      <c r="P260" s="15"/>
      <c r="Q260" s="15"/>
      <c r="T260" s="1"/>
      <c r="U260" s="1"/>
      <c r="V260" s="1"/>
      <c r="W260" s="1"/>
      <c r="X260" s="1"/>
    </row>
    <row r="261" spans="5:24">
      <c r="E261" s="2"/>
      <c r="G261" s="5" t="s">
        <v>214</v>
      </c>
      <c r="H261" s="5" t="s">
        <v>514</v>
      </c>
      <c r="J261" s="8"/>
      <c r="K261" s="330"/>
      <c r="L261" s="333"/>
      <c r="M261" s="15"/>
      <c r="N261" s="15"/>
      <c r="O261" s="15"/>
      <c r="P261" s="15"/>
      <c r="Q261" s="15"/>
      <c r="T261" s="1"/>
      <c r="U261" s="1"/>
      <c r="V261" s="1"/>
      <c r="W261" s="1"/>
      <c r="X261" s="1"/>
    </row>
    <row r="262" spans="5:24">
      <c r="E262" s="2"/>
      <c r="G262" s="5" t="s">
        <v>214</v>
      </c>
      <c r="H262" s="5" t="s">
        <v>515</v>
      </c>
      <c r="J262" s="8"/>
      <c r="K262" s="330"/>
      <c r="L262" s="333"/>
      <c r="M262" s="15"/>
      <c r="N262" s="15"/>
      <c r="O262" s="15"/>
      <c r="P262" s="15"/>
      <c r="Q262" s="15"/>
      <c r="T262" s="1"/>
      <c r="U262" s="1"/>
      <c r="V262" s="1"/>
      <c r="W262" s="1"/>
      <c r="X262" s="1"/>
    </row>
    <row r="263" spans="5:24">
      <c r="E263" s="2"/>
      <c r="G263" s="5" t="s">
        <v>214</v>
      </c>
      <c r="H263" s="5" t="s">
        <v>516</v>
      </c>
      <c r="J263" s="8"/>
      <c r="K263" s="330"/>
      <c r="L263" s="333"/>
      <c r="M263" s="15"/>
      <c r="N263" s="15"/>
      <c r="O263" s="15"/>
      <c r="P263" s="15"/>
      <c r="Q263" s="15"/>
      <c r="T263" s="1"/>
      <c r="U263" s="1"/>
      <c r="V263" s="1"/>
      <c r="W263" s="1"/>
      <c r="X263" s="1"/>
    </row>
    <row r="264" spans="5:24">
      <c r="E264" s="2"/>
      <c r="G264" s="5" t="s">
        <v>214</v>
      </c>
      <c r="H264" s="5" t="s">
        <v>517</v>
      </c>
      <c r="J264" s="8"/>
      <c r="K264" s="330"/>
      <c r="L264" s="333"/>
      <c r="M264" s="15"/>
      <c r="N264" s="15"/>
      <c r="O264" s="15"/>
      <c r="P264" s="15"/>
      <c r="Q264" s="15"/>
      <c r="T264" s="1"/>
      <c r="U264" s="1"/>
      <c r="V264" s="1"/>
      <c r="W264" s="1"/>
      <c r="X264" s="1"/>
    </row>
    <row r="265" spans="5:24">
      <c r="E265" s="2"/>
      <c r="G265" s="5" t="s">
        <v>214</v>
      </c>
      <c r="H265" s="5" t="s">
        <v>518</v>
      </c>
      <c r="J265" s="8"/>
      <c r="K265" s="330"/>
      <c r="L265" s="333"/>
      <c r="M265" s="15"/>
      <c r="N265" s="15"/>
      <c r="O265" s="15"/>
      <c r="P265" s="15"/>
      <c r="Q265" s="15"/>
      <c r="T265" s="1"/>
      <c r="U265" s="1"/>
      <c r="V265" s="1"/>
      <c r="W265" s="1"/>
      <c r="X265" s="1"/>
    </row>
    <row r="266" spans="5:24">
      <c r="E266" s="2"/>
      <c r="G266" s="5" t="s">
        <v>214</v>
      </c>
      <c r="H266" s="5" t="s">
        <v>519</v>
      </c>
      <c r="J266" s="8"/>
      <c r="K266" s="330"/>
      <c r="L266" s="333"/>
      <c r="M266" s="15"/>
      <c r="N266" s="15"/>
      <c r="O266" s="15"/>
      <c r="P266" s="15"/>
      <c r="Q266" s="15"/>
      <c r="T266" s="1"/>
      <c r="U266" s="1"/>
      <c r="V266" s="1"/>
      <c r="W266" s="1"/>
      <c r="X266" s="1"/>
    </row>
    <row r="267" spans="5:24">
      <c r="E267" s="2"/>
      <c r="G267" s="5" t="s">
        <v>214</v>
      </c>
      <c r="H267" s="5" t="s">
        <v>520</v>
      </c>
      <c r="J267" s="8"/>
      <c r="K267" s="330"/>
      <c r="L267" s="333"/>
      <c r="M267" s="15"/>
      <c r="N267" s="15"/>
      <c r="O267" s="15"/>
      <c r="P267" s="15"/>
      <c r="Q267" s="15"/>
      <c r="T267" s="1"/>
      <c r="U267" s="1"/>
      <c r="V267" s="1"/>
      <c r="W267" s="1"/>
      <c r="X267" s="1"/>
    </row>
    <row r="268" spans="5:24">
      <c r="E268" s="2"/>
      <c r="G268" s="5" t="s">
        <v>214</v>
      </c>
      <c r="H268" s="5" t="s">
        <v>521</v>
      </c>
      <c r="J268" s="8"/>
      <c r="K268" s="330"/>
      <c r="L268" s="333"/>
      <c r="M268" s="15"/>
      <c r="N268" s="15"/>
      <c r="O268" s="15"/>
      <c r="P268" s="15"/>
      <c r="Q268" s="15"/>
      <c r="T268" s="1"/>
      <c r="U268" s="1"/>
      <c r="V268" s="1"/>
      <c r="W268" s="1"/>
      <c r="X268" s="1"/>
    </row>
    <row r="269" spans="5:24">
      <c r="E269" s="2"/>
      <c r="G269" s="5" t="s">
        <v>214</v>
      </c>
      <c r="H269" s="5" t="s">
        <v>522</v>
      </c>
      <c r="J269" s="8"/>
      <c r="K269" s="330"/>
      <c r="L269" s="333"/>
      <c r="M269" s="15"/>
      <c r="N269" s="15"/>
      <c r="O269" s="15"/>
      <c r="P269" s="15"/>
      <c r="Q269" s="15"/>
      <c r="T269" s="1"/>
      <c r="U269" s="1"/>
      <c r="V269" s="1"/>
      <c r="W269" s="1"/>
      <c r="X269" s="1"/>
    </row>
    <row r="270" spans="5:24">
      <c r="E270" s="2"/>
      <c r="G270" s="5" t="s">
        <v>214</v>
      </c>
      <c r="H270" s="5" t="s">
        <v>523</v>
      </c>
      <c r="J270" s="8"/>
      <c r="K270" s="330"/>
      <c r="L270" s="333"/>
      <c r="M270" s="15"/>
      <c r="N270" s="15"/>
      <c r="O270" s="15"/>
      <c r="P270" s="15"/>
      <c r="Q270" s="15"/>
      <c r="T270" s="1"/>
      <c r="U270" s="1"/>
      <c r="V270" s="1"/>
      <c r="W270" s="1"/>
      <c r="X270" s="1"/>
    </row>
    <row r="271" spans="5:24">
      <c r="E271" s="2"/>
      <c r="G271" s="5" t="s">
        <v>214</v>
      </c>
      <c r="H271" s="5" t="s">
        <v>524</v>
      </c>
      <c r="J271" s="8"/>
      <c r="K271" s="330"/>
      <c r="L271" s="333"/>
      <c r="M271" s="15"/>
      <c r="N271" s="15"/>
      <c r="O271" s="15"/>
      <c r="P271" s="15"/>
      <c r="Q271" s="15"/>
      <c r="T271" s="1"/>
      <c r="U271" s="1"/>
      <c r="V271" s="1"/>
      <c r="W271" s="1"/>
      <c r="X271" s="1"/>
    </row>
    <row r="272" spans="5:24">
      <c r="E272" s="2"/>
      <c r="G272" s="5" t="s">
        <v>214</v>
      </c>
      <c r="H272" s="5" t="s">
        <v>525</v>
      </c>
      <c r="J272" s="8"/>
      <c r="K272" s="330"/>
      <c r="L272" s="333"/>
      <c r="M272" s="15"/>
      <c r="N272" s="15"/>
      <c r="O272" s="15"/>
      <c r="P272" s="15"/>
      <c r="Q272" s="15"/>
      <c r="T272" s="1"/>
      <c r="U272" s="1"/>
      <c r="V272" s="1"/>
      <c r="W272" s="1"/>
      <c r="X272" s="1"/>
    </row>
    <row r="273" spans="5:24">
      <c r="E273" s="2"/>
      <c r="G273" s="5" t="s">
        <v>214</v>
      </c>
      <c r="H273" s="5" t="s">
        <v>526</v>
      </c>
      <c r="J273" s="8"/>
      <c r="K273" s="330"/>
      <c r="L273" s="333"/>
      <c r="M273" s="15"/>
      <c r="N273" s="15"/>
      <c r="O273" s="15"/>
      <c r="P273" s="15"/>
      <c r="Q273" s="15"/>
      <c r="T273" s="1"/>
      <c r="U273" s="1"/>
      <c r="V273" s="1"/>
      <c r="W273" s="1"/>
      <c r="X273" s="1"/>
    </row>
    <row r="274" spans="5:24">
      <c r="E274" s="2"/>
      <c r="G274" s="5" t="s">
        <v>214</v>
      </c>
      <c r="H274" s="5" t="s">
        <v>527</v>
      </c>
      <c r="J274" s="8"/>
      <c r="K274" s="330"/>
      <c r="L274" s="333"/>
      <c r="M274" s="15"/>
      <c r="N274" s="15"/>
      <c r="O274" s="15"/>
      <c r="P274" s="15"/>
      <c r="Q274" s="15"/>
      <c r="T274" s="1"/>
      <c r="U274" s="1"/>
      <c r="V274" s="1"/>
      <c r="W274" s="1"/>
      <c r="X274" s="1"/>
    </row>
    <row r="275" spans="5:24">
      <c r="E275" s="2"/>
      <c r="G275" s="5" t="s">
        <v>214</v>
      </c>
      <c r="H275" s="5" t="s">
        <v>528</v>
      </c>
      <c r="J275" s="8"/>
      <c r="K275" s="330"/>
      <c r="L275" s="333"/>
      <c r="M275" s="15"/>
      <c r="N275" s="15"/>
      <c r="O275" s="15"/>
      <c r="P275" s="15"/>
      <c r="Q275" s="15"/>
      <c r="T275" s="1"/>
      <c r="U275" s="1"/>
      <c r="V275" s="1"/>
      <c r="W275" s="1"/>
      <c r="X275" s="1"/>
    </row>
    <row r="276" spans="5:24">
      <c r="E276" s="2"/>
      <c r="G276" s="5" t="s">
        <v>214</v>
      </c>
      <c r="H276" s="5" t="s">
        <v>529</v>
      </c>
      <c r="J276" s="8"/>
      <c r="K276" s="330"/>
      <c r="L276" s="333"/>
      <c r="M276" s="15"/>
      <c r="N276" s="15"/>
      <c r="O276" s="15"/>
      <c r="P276" s="15"/>
      <c r="Q276" s="15"/>
      <c r="T276" s="1"/>
      <c r="U276" s="1"/>
      <c r="V276" s="1"/>
      <c r="W276" s="1"/>
      <c r="X276" s="1"/>
    </row>
    <row r="277" spans="5:24">
      <c r="E277" s="2"/>
      <c r="G277" s="5" t="s">
        <v>214</v>
      </c>
      <c r="H277" s="5" t="s">
        <v>530</v>
      </c>
      <c r="J277" s="8"/>
      <c r="K277" s="330"/>
      <c r="L277" s="333"/>
      <c r="M277" s="15"/>
      <c r="N277" s="15"/>
      <c r="O277" s="15"/>
      <c r="P277" s="15"/>
      <c r="Q277" s="15"/>
      <c r="T277" s="1"/>
      <c r="U277" s="1"/>
      <c r="V277" s="1"/>
      <c r="W277" s="1"/>
      <c r="X277" s="1"/>
    </row>
    <row r="278" spans="5:24">
      <c r="E278" s="2"/>
      <c r="G278" s="5" t="s">
        <v>214</v>
      </c>
      <c r="H278" s="5" t="s">
        <v>531</v>
      </c>
      <c r="J278" s="8"/>
      <c r="K278" s="330"/>
      <c r="L278" s="333"/>
      <c r="M278" s="15"/>
      <c r="N278" s="15"/>
      <c r="O278" s="15"/>
      <c r="P278" s="15"/>
      <c r="Q278" s="15"/>
      <c r="T278" s="1"/>
      <c r="U278" s="1"/>
      <c r="V278" s="1"/>
      <c r="W278" s="1"/>
      <c r="X278" s="1"/>
    </row>
    <row r="279" spans="5:24">
      <c r="E279" s="2"/>
      <c r="G279" s="5" t="s">
        <v>214</v>
      </c>
      <c r="H279" s="5" t="s">
        <v>532</v>
      </c>
      <c r="J279" s="8"/>
      <c r="K279" s="330"/>
      <c r="L279" s="333"/>
      <c r="M279" s="15"/>
      <c r="N279" s="15"/>
      <c r="O279" s="15"/>
      <c r="P279" s="15"/>
      <c r="Q279" s="15"/>
      <c r="T279" s="1"/>
      <c r="U279" s="1"/>
      <c r="V279" s="1"/>
      <c r="W279" s="1"/>
      <c r="X279" s="1"/>
    </row>
    <row r="280" spans="5:24">
      <c r="E280" s="2"/>
      <c r="G280" s="5" t="s">
        <v>214</v>
      </c>
      <c r="H280" s="5" t="s">
        <v>533</v>
      </c>
      <c r="J280" s="8"/>
      <c r="K280" s="330"/>
      <c r="L280" s="333"/>
      <c r="M280" s="15"/>
      <c r="N280" s="15"/>
      <c r="O280" s="15"/>
      <c r="P280" s="15"/>
      <c r="Q280" s="15"/>
      <c r="T280" s="1"/>
      <c r="U280" s="1"/>
      <c r="V280" s="1"/>
      <c r="W280" s="1"/>
      <c r="X280" s="1"/>
    </row>
    <row r="281" spans="5:24">
      <c r="E281" s="2"/>
      <c r="G281" s="5" t="s">
        <v>214</v>
      </c>
      <c r="H281" s="5" t="s">
        <v>534</v>
      </c>
      <c r="J281" s="8"/>
      <c r="K281" s="330"/>
      <c r="L281" s="333"/>
      <c r="M281" s="15"/>
      <c r="N281" s="15"/>
      <c r="O281" s="15"/>
      <c r="P281" s="15"/>
      <c r="Q281" s="15"/>
      <c r="T281" s="1"/>
      <c r="U281" s="1"/>
      <c r="V281" s="1"/>
      <c r="W281" s="1"/>
      <c r="X281" s="1"/>
    </row>
    <row r="282" spans="5:24">
      <c r="E282" s="2"/>
      <c r="G282" s="5" t="s">
        <v>214</v>
      </c>
      <c r="H282" s="5" t="s">
        <v>535</v>
      </c>
      <c r="J282" s="8"/>
      <c r="K282" s="330"/>
      <c r="L282" s="333"/>
      <c r="M282" s="15"/>
      <c r="N282" s="15"/>
      <c r="O282" s="15"/>
      <c r="P282" s="15"/>
      <c r="Q282" s="15"/>
      <c r="T282" s="1"/>
      <c r="U282" s="1"/>
      <c r="V282" s="1"/>
      <c r="W282" s="1"/>
      <c r="X282" s="1"/>
    </row>
    <row r="283" spans="5:24">
      <c r="E283" s="2"/>
      <c r="G283" s="5" t="s">
        <v>214</v>
      </c>
      <c r="H283" s="5" t="s">
        <v>536</v>
      </c>
      <c r="J283" s="8"/>
      <c r="K283" s="330"/>
      <c r="L283" s="8"/>
      <c r="M283" s="15"/>
      <c r="N283" s="15"/>
      <c r="O283" s="15"/>
      <c r="P283" s="15"/>
      <c r="Q283" s="15"/>
      <c r="T283" s="1"/>
      <c r="U283" s="1"/>
      <c r="V283" s="1"/>
      <c r="W283" s="1"/>
      <c r="X283" s="1"/>
    </row>
    <row r="284" spans="5:24">
      <c r="E284" s="2"/>
      <c r="G284" s="5" t="s">
        <v>214</v>
      </c>
      <c r="H284" s="5" t="s">
        <v>537</v>
      </c>
      <c r="J284" s="8"/>
      <c r="K284" s="330"/>
      <c r="L284" s="8"/>
      <c r="M284" s="15"/>
      <c r="N284" s="15"/>
      <c r="O284" s="15"/>
      <c r="P284" s="15"/>
      <c r="Q284" s="15"/>
      <c r="T284" s="1"/>
      <c r="U284" s="1"/>
      <c r="V284" s="1"/>
      <c r="W284" s="1"/>
      <c r="X284" s="1"/>
    </row>
    <row r="285" spans="5:24">
      <c r="E285" s="2"/>
      <c r="G285" s="5" t="s">
        <v>214</v>
      </c>
      <c r="H285" s="5" t="s">
        <v>538</v>
      </c>
      <c r="J285" s="8"/>
      <c r="K285" s="330"/>
      <c r="L285" s="8"/>
      <c r="M285" s="15"/>
      <c r="N285" s="15"/>
      <c r="O285" s="15"/>
      <c r="P285" s="15"/>
      <c r="Q285" s="15"/>
      <c r="T285" s="1"/>
      <c r="U285" s="1"/>
      <c r="V285" s="1"/>
      <c r="W285" s="1"/>
      <c r="X285" s="1"/>
    </row>
    <row r="286" spans="5:24">
      <c r="E286" s="2"/>
      <c r="G286" s="5" t="s">
        <v>214</v>
      </c>
      <c r="H286" s="5" t="s">
        <v>539</v>
      </c>
      <c r="J286" s="8"/>
      <c r="K286" s="330"/>
      <c r="L286" s="8"/>
      <c r="M286" s="15"/>
      <c r="N286" s="15"/>
      <c r="O286" s="15"/>
      <c r="P286" s="15"/>
      <c r="Q286" s="15"/>
      <c r="T286" s="1"/>
      <c r="U286" s="1"/>
      <c r="V286" s="1"/>
      <c r="W286" s="1"/>
      <c r="X286" s="1"/>
    </row>
    <row r="287" spans="5:24">
      <c r="E287" s="2"/>
      <c r="G287" s="5" t="s">
        <v>214</v>
      </c>
      <c r="H287" s="5" t="s">
        <v>540</v>
      </c>
      <c r="J287" s="8"/>
      <c r="K287" s="330"/>
      <c r="L287" s="8"/>
      <c r="M287" s="15"/>
      <c r="N287" s="15"/>
      <c r="O287" s="15"/>
      <c r="P287" s="15"/>
      <c r="Q287" s="15"/>
      <c r="T287" s="1"/>
      <c r="U287" s="1"/>
      <c r="V287" s="1"/>
      <c r="W287" s="1"/>
      <c r="X287" s="1"/>
    </row>
    <row r="288" spans="5:24">
      <c r="E288" s="2"/>
      <c r="G288" s="5" t="s">
        <v>214</v>
      </c>
      <c r="H288" s="5" t="s">
        <v>541</v>
      </c>
      <c r="J288" s="8"/>
      <c r="K288" s="330"/>
      <c r="L288" s="8"/>
      <c r="M288" s="15"/>
      <c r="N288" s="15"/>
      <c r="O288" s="15"/>
      <c r="P288" s="15"/>
      <c r="Q288" s="15"/>
      <c r="T288" s="1"/>
      <c r="U288" s="1"/>
      <c r="V288" s="1"/>
      <c r="W288" s="1"/>
      <c r="X288" s="1"/>
    </row>
    <row r="289" spans="5:24">
      <c r="E289" s="2"/>
      <c r="G289" s="5" t="s">
        <v>214</v>
      </c>
      <c r="H289" s="5" t="s">
        <v>542</v>
      </c>
      <c r="J289" s="8"/>
      <c r="K289" s="330"/>
      <c r="L289" s="8"/>
      <c r="M289" s="15"/>
      <c r="N289" s="15"/>
      <c r="O289" s="15"/>
      <c r="P289" s="15"/>
      <c r="Q289" s="15"/>
      <c r="T289" s="1"/>
      <c r="U289" s="1"/>
      <c r="V289" s="1"/>
      <c r="W289" s="1"/>
      <c r="X289" s="1"/>
    </row>
    <row r="290" spans="5:24">
      <c r="E290" s="2"/>
      <c r="G290" s="5" t="s">
        <v>214</v>
      </c>
      <c r="H290" s="5" t="s">
        <v>543</v>
      </c>
      <c r="J290" s="8"/>
      <c r="K290" s="330"/>
      <c r="L290" s="8"/>
      <c r="M290" s="15"/>
      <c r="N290" s="15"/>
      <c r="O290" s="15"/>
      <c r="P290" s="15"/>
      <c r="Q290" s="15"/>
      <c r="T290" s="1"/>
      <c r="U290" s="1"/>
      <c r="V290" s="1"/>
      <c r="W290" s="1"/>
      <c r="X290" s="1"/>
    </row>
    <row r="291" spans="5:24">
      <c r="E291" s="2"/>
      <c r="G291" s="5" t="s">
        <v>214</v>
      </c>
      <c r="H291" s="5" t="s">
        <v>544</v>
      </c>
      <c r="J291" s="8"/>
      <c r="K291" s="330"/>
      <c r="L291" s="8"/>
      <c r="M291" s="15"/>
      <c r="N291" s="15"/>
      <c r="O291" s="15"/>
      <c r="P291" s="15"/>
      <c r="Q291" s="15"/>
      <c r="T291" s="1"/>
      <c r="U291" s="1"/>
      <c r="V291" s="1"/>
      <c r="W291" s="1"/>
      <c r="X291" s="1"/>
    </row>
    <row r="292" spans="5:24">
      <c r="E292" s="2"/>
      <c r="G292" s="5" t="s">
        <v>214</v>
      </c>
      <c r="H292" s="5" t="s">
        <v>545</v>
      </c>
      <c r="J292" s="8"/>
      <c r="K292" s="330"/>
      <c r="L292" s="8"/>
      <c r="M292" s="15"/>
      <c r="N292" s="15"/>
      <c r="O292" s="15"/>
      <c r="P292" s="15"/>
      <c r="Q292" s="15"/>
      <c r="T292" s="1"/>
      <c r="U292" s="1"/>
      <c r="V292" s="1"/>
      <c r="W292" s="1"/>
      <c r="X292" s="1"/>
    </row>
    <row r="293" spans="5:24">
      <c r="E293" s="2"/>
      <c r="G293" s="5" t="s">
        <v>214</v>
      </c>
      <c r="H293" s="5" t="s">
        <v>546</v>
      </c>
      <c r="J293" s="8"/>
      <c r="K293" s="330"/>
      <c r="L293" s="8"/>
      <c r="M293" s="15"/>
      <c r="N293" s="15"/>
      <c r="O293" s="15"/>
      <c r="P293" s="15"/>
      <c r="Q293" s="15"/>
      <c r="T293" s="1"/>
      <c r="U293" s="1"/>
      <c r="V293" s="1"/>
      <c r="W293" s="1"/>
      <c r="X293" s="1"/>
    </row>
    <row r="294" spans="5:24">
      <c r="E294" s="2"/>
      <c r="G294" s="5" t="s">
        <v>214</v>
      </c>
      <c r="H294" s="5" t="s">
        <v>547</v>
      </c>
      <c r="J294" s="8"/>
      <c r="K294" s="330"/>
      <c r="L294" s="8"/>
      <c r="M294" s="15"/>
      <c r="N294" s="15"/>
      <c r="O294" s="15"/>
      <c r="P294" s="15"/>
      <c r="Q294" s="15"/>
      <c r="T294" s="1"/>
      <c r="U294" s="1"/>
      <c r="V294" s="1"/>
      <c r="W294" s="1"/>
      <c r="X294" s="1"/>
    </row>
    <row r="295" spans="5:24">
      <c r="E295" s="2"/>
      <c r="G295" s="5" t="s">
        <v>214</v>
      </c>
      <c r="H295" s="5" t="s">
        <v>548</v>
      </c>
      <c r="J295" s="8"/>
      <c r="K295" s="330"/>
      <c r="L295" s="8"/>
      <c r="M295" s="15"/>
      <c r="N295" s="15"/>
      <c r="O295" s="15"/>
      <c r="P295" s="15"/>
      <c r="Q295" s="15"/>
      <c r="T295" s="1"/>
      <c r="U295" s="1"/>
      <c r="V295" s="1"/>
      <c r="W295" s="1"/>
      <c r="X295" s="1"/>
    </row>
    <row r="296" spans="5:24">
      <c r="E296" s="2"/>
      <c r="G296" s="5" t="s">
        <v>216</v>
      </c>
      <c r="H296" s="5" t="s">
        <v>549</v>
      </c>
      <c r="J296" s="8"/>
      <c r="K296" s="330"/>
      <c r="L296" s="8"/>
      <c r="M296" s="15"/>
      <c r="N296" s="15"/>
      <c r="O296" s="15"/>
      <c r="P296" s="15"/>
      <c r="Q296" s="15"/>
      <c r="T296" s="1"/>
      <c r="U296" s="1"/>
      <c r="V296" s="1"/>
      <c r="W296" s="1"/>
      <c r="X296" s="1"/>
    </row>
    <row r="297" spans="5:24">
      <c r="E297" s="2"/>
      <c r="G297" s="5" t="s">
        <v>216</v>
      </c>
      <c r="H297" s="5" t="s">
        <v>550</v>
      </c>
      <c r="J297" s="8"/>
      <c r="K297" s="330"/>
      <c r="L297" s="8"/>
      <c r="M297" s="15"/>
      <c r="N297" s="15"/>
      <c r="O297" s="15"/>
      <c r="P297" s="15"/>
      <c r="Q297" s="15"/>
      <c r="T297" s="1"/>
      <c r="U297" s="1"/>
      <c r="V297" s="1"/>
      <c r="W297" s="1"/>
      <c r="X297" s="1"/>
    </row>
    <row r="298" spans="5:24">
      <c r="E298" s="2"/>
      <c r="G298" s="5" t="s">
        <v>216</v>
      </c>
      <c r="H298" s="5" t="s">
        <v>551</v>
      </c>
      <c r="J298" s="8"/>
      <c r="K298" s="330"/>
      <c r="L298" s="8"/>
      <c r="M298" s="15"/>
      <c r="N298" s="15"/>
      <c r="O298" s="15"/>
      <c r="P298" s="15"/>
      <c r="Q298" s="15"/>
      <c r="T298" s="1"/>
      <c r="U298" s="1"/>
      <c r="V298" s="1"/>
      <c r="W298" s="1"/>
      <c r="X298" s="1"/>
    </row>
    <row r="299" spans="5:24">
      <c r="E299" s="2"/>
      <c r="G299" s="5" t="s">
        <v>216</v>
      </c>
      <c r="H299" s="5" t="s">
        <v>552</v>
      </c>
      <c r="J299" s="8"/>
      <c r="K299" s="330"/>
      <c r="L299" s="8"/>
      <c r="M299" s="15"/>
      <c r="N299" s="15"/>
      <c r="O299" s="15"/>
      <c r="P299" s="15"/>
      <c r="Q299" s="15"/>
      <c r="T299" s="1"/>
      <c r="U299" s="1"/>
      <c r="V299" s="1"/>
      <c r="W299" s="1"/>
      <c r="X299" s="1"/>
    </row>
    <row r="300" spans="5:24">
      <c r="E300" s="2"/>
      <c r="G300" s="5" t="s">
        <v>216</v>
      </c>
      <c r="H300" s="5" t="s">
        <v>553</v>
      </c>
      <c r="J300" s="8"/>
      <c r="K300" s="330"/>
      <c r="L300" s="8"/>
      <c r="M300" s="15"/>
      <c r="N300" s="15"/>
      <c r="O300" s="15"/>
      <c r="P300" s="15"/>
      <c r="Q300" s="15"/>
      <c r="T300" s="1"/>
      <c r="U300" s="1"/>
      <c r="V300" s="1"/>
      <c r="W300" s="1"/>
      <c r="X300" s="1"/>
    </row>
    <row r="301" spans="5:24">
      <c r="E301" s="2"/>
      <c r="G301" s="5" t="s">
        <v>216</v>
      </c>
      <c r="H301" s="5" t="s">
        <v>554</v>
      </c>
      <c r="J301" s="8"/>
      <c r="K301" s="330"/>
      <c r="L301" s="8"/>
      <c r="M301" s="15"/>
      <c r="N301" s="15"/>
      <c r="O301" s="15"/>
      <c r="P301" s="15"/>
      <c r="Q301" s="15"/>
      <c r="T301" s="1"/>
      <c r="U301" s="1"/>
      <c r="V301" s="1"/>
      <c r="W301" s="1"/>
      <c r="X301" s="1"/>
    </row>
    <row r="302" spans="5:24">
      <c r="E302" s="2"/>
      <c r="G302" s="5" t="s">
        <v>216</v>
      </c>
      <c r="H302" s="5" t="s">
        <v>555</v>
      </c>
      <c r="J302" s="8"/>
      <c r="K302" s="330"/>
      <c r="L302" s="8"/>
      <c r="M302" s="15"/>
      <c r="N302" s="15"/>
      <c r="O302" s="15"/>
      <c r="P302" s="15"/>
      <c r="Q302" s="15"/>
      <c r="T302" s="1"/>
      <c r="U302" s="1"/>
      <c r="V302" s="1"/>
      <c r="W302" s="1"/>
      <c r="X302" s="1"/>
    </row>
    <row r="303" spans="5:24">
      <c r="E303" s="2"/>
      <c r="G303" s="5" t="s">
        <v>216</v>
      </c>
      <c r="H303" s="5" t="s">
        <v>556</v>
      </c>
      <c r="J303" s="8"/>
      <c r="K303" s="330"/>
      <c r="L303" s="8"/>
      <c r="M303" s="15"/>
      <c r="N303" s="15"/>
      <c r="O303" s="15"/>
      <c r="P303" s="15"/>
      <c r="Q303" s="15"/>
      <c r="T303" s="1"/>
      <c r="U303" s="1"/>
      <c r="V303" s="1"/>
      <c r="W303" s="1"/>
      <c r="X303" s="1"/>
    </row>
    <row r="304" spans="5:24">
      <c r="E304" s="2"/>
      <c r="G304" s="5" t="s">
        <v>216</v>
      </c>
      <c r="H304" s="5" t="s">
        <v>557</v>
      </c>
      <c r="J304" s="8"/>
      <c r="K304" s="330"/>
      <c r="L304" s="8"/>
      <c r="M304" s="15"/>
      <c r="N304" s="15"/>
      <c r="O304" s="15"/>
      <c r="P304" s="15"/>
      <c r="Q304" s="15"/>
      <c r="T304" s="1"/>
      <c r="U304" s="1"/>
      <c r="V304" s="1"/>
      <c r="W304" s="1"/>
      <c r="X304" s="1"/>
    </row>
    <row r="305" spans="5:24">
      <c r="E305" s="2"/>
      <c r="G305" s="5" t="s">
        <v>216</v>
      </c>
      <c r="H305" s="5" t="s">
        <v>558</v>
      </c>
      <c r="J305" s="8"/>
      <c r="K305" s="330"/>
      <c r="L305" s="8"/>
      <c r="M305" s="15"/>
      <c r="N305" s="15"/>
      <c r="O305" s="15"/>
      <c r="P305" s="15"/>
      <c r="Q305" s="15"/>
      <c r="T305" s="1"/>
      <c r="U305" s="1"/>
      <c r="V305" s="1"/>
      <c r="W305" s="1"/>
      <c r="X305" s="1"/>
    </row>
    <row r="306" spans="5:24">
      <c r="E306" s="2"/>
      <c r="G306" s="5" t="s">
        <v>216</v>
      </c>
      <c r="H306" s="5" t="s">
        <v>559</v>
      </c>
      <c r="J306" s="8"/>
      <c r="K306" s="330"/>
      <c r="L306" s="8"/>
      <c r="M306" s="15"/>
      <c r="N306" s="15"/>
      <c r="O306" s="15"/>
      <c r="P306" s="15"/>
      <c r="Q306" s="15"/>
      <c r="T306" s="1"/>
      <c r="U306" s="1"/>
      <c r="V306" s="1"/>
      <c r="W306" s="1"/>
      <c r="X306" s="1"/>
    </row>
    <row r="307" spans="5:24">
      <c r="E307" s="2"/>
      <c r="G307" s="5" t="s">
        <v>216</v>
      </c>
      <c r="H307" s="5" t="s">
        <v>560</v>
      </c>
      <c r="J307" s="8"/>
      <c r="K307" s="330"/>
      <c r="L307" s="8"/>
      <c r="M307" s="15"/>
      <c r="N307" s="15"/>
      <c r="O307" s="15"/>
      <c r="P307" s="15"/>
      <c r="Q307" s="15"/>
      <c r="T307" s="1"/>
      <c r="U307" s="1"/>
      <c r="V307" s="1"/>
      <c r="W307" s="1"/>
      <c r="X307" s="1"/>
    </row>
    <row r="308" spans="5:24">
      <c r="E308" s="2"/>
      <c r="G308" s="5" t="s">
        <v>216</v>
      </c>
      <c r="H308" s="5" t="s">
        <v>561</v>
      </c>
      <c r="J308" s="8"/>
      <c r="K308" s="330"/>
      <c r="L308" s="8"/>
      <c r="M308" s="15"/>
      <c r="N308" s="15"/>
      <c r="O308" s="15"/>
      <c r="P308" s="15"/>
      <c r="Q308" s="15"/>
      <c r="T308" s="1"/>
      <c r="U308" s="1"/>
      <c r="V308" s="1"/>
      <c r="W308" s="1"/>
      <c r="X308" s="1"/>
    </row>
    <row r="309" spans="5:24">
      <c r="E309" s="2"/>
      <c r="G309" s="5" t="s">
        <v>216</v>
      </c>
      <c r="H309" s="5" t="s">
        <v>562</v>
      </c>
      <c r="J309" s="8"/>
      <c r="K309" s="330"/>
      <c r="L309" s="8"/>
      <c r="M309" s="15"/>
      <c r="N309" s="15"/>
      <c r="O309" s="15"/>
      <c r="P309" s="15"/>
      <c r="Q309" s="15"/>
      <c r="T309" s="1"/>
      <c r="U309" s="1"/>
      <c r="V309" s="1"/>
      <c r="W309" s="1"/>
      <c r="X309" s="1"/>
    </row>
    <row r="310" spans="5:24">
      <c r="E310" s="2"/>
      <c r="G310" s="5" t="s">
        <v>216</v>
      </c>
      <c r="H310" s="5" t="s">
        <v>563</v>
      </c>
      <c r="J310" s="8"/>
      <c r="K310" s="330"/>
      <c r="L310" s="8"/>
      <c r="M310" s="15"/>
      <c r="N310" s="15"/>
      <c r="O310" s="15"/>
      <c r="P310" s="15"/>
      <c r="Q310" s="15"/>
      <c r="T310" s="1"/>
      <c r="U310" s="1"/>
      <c r="V310" s="1"/>
      <c r="W310" s="1"/>
      <c r="X310" s="1"/>
    </row>
    <row r="311" spans="5:24">
      <c r="E311" s="2"/>
      <c r="G311" s="5" t="s">
        <v>216</v>
      </c>
      <c r="H311" s="5" t="s">
        <v>564</v>
      </c>
      <c r="J311" s="8"/>
      <c r="K311" s="330"/>
      <c r="L311" s="8"/>
      <c r="M311" s="15"/>
      <c r="N311" s="15"/>
      <c r="O311" s="15"/>
      <c r="P311" s="15"/>
      <c r="Q311" s="15"/>
      <c r="T311" s="1"/>
      <c r="U311" s="1"/>
      <c r="V311" s="1"/>
      <c r="W311" s="1"/>
      <c r="X311" s="1"/>
    </row>
    <row r="312" spans="5:24">
      <c r="E312" s="2"/>
      <c r="G312" s="5" t="s">
        <v>216</v>
      </c>
      <c r="H312" s="5" t="s">
        <v>565</v>
      </c>
      <c r="J312" s="8"/>
      <c r="K312" s="330"/>
      <c r="L312" s="8"/>
      <c r="M312" s="15"/>
      <c r="N312" s="15"/>
      <c r="O312" s="15"/>
      <c r="P312" s="15"/>
      <c r="Q312" s="15"/>
      <c r="T312" s="1"/>
      <c r="U312" s="1"/>
      <c r="V312" s="1"/>
      <c r="W312" s="1"/>
      <c r="X312" s="1"/>
    </row>
    <row r="313" spans="5:24">
      <c r="E313" s="2"/>
      <c r="G313" s="5" t="s">
        <v>216</v>
      </c>
      <c r="H313" s="5" t="s">
        <v>566</v>
      </c>
      <c r="J313" s="8"/>
      <c r="K313" s="330"/>
      <c r="L313" s="8"/>
      <c r="M313" s="15"/>
      <c r="N313" s="15"/>
      <c r="O313" s="15"/>
      <c r="P313" s="15"/>
      <c r="Q313" s="15"/>
      <c r="T313" s="1"/>
      <c r="U313" s="1"/>
      <c r="V313" s="1"/>
      <c r="W313" s="1"/>
      <c r="X313" s="1"/>
    </row>
    <row r="314" spans="5:24">
      <c r="E314" s="2"/>
      <c r="G314" s="5" t="s">
        <v>216</v>
      </c>
      <c r="H314" s="5" t="s">
        <v>567</v>
      </c>
      <c r="J314" s="8"/>
      <c r="K314" s="330"/>
      <c r="L314" s="8"/>
      <c r="M314" s="15"/>
      <c r="N314" s="15"/>
      <c r="O314" s="15"/>
      <c r="P314" s="15"/>
      <c r="Q314" s="15"/>
      <c r="T314" s="1"/>
      <c r="U314" s="1"/>
      <c r="V314" s="1"/>
      <c r="W314" s="1"/>
      <c r="X314" s="1"/>
    </row>
    <row r="315" spans="5:24">
      <c r="E315" s="2"/>
      <c r="G315" s="5" t="s">
        <v>216</v>
      </c>
      <c r="H315" s="5" t="s">
        <v>568</v>
      </c>
      <c r="J315" s="8"/>
      <c r="K315" s="330"/>
      <c r="L315" s="8"/>
      <c r="M315" s="15"/>
      <c r="N315" s="15"/>
      <c r="O315" s="15"/>
      <c r="P315" s="15"/>
      <c r="Q315" s="15"/>
      <c r="T315" s="1"/>
      <c r="U315" s="1"/>
      <c r="V315" s="1"/>
      <c r="W315" s="1"/>
      <c r="X315" s="1"/>
    </row>
    <row r="316" spans="5:24">
      <c r="E316" s="2"/>
      <c r="G316" s="5" t="s">
        <v>216</v>
      </c>
      <c r="H316" s="5" t="s">
        <v>569</v>
      </c>
      <c r="J316" s="8"/>
      <c r="K316" s="330"/>
      <c r="L316" s="8"/>
      <c r="M316" s="15"/>
      <c r="N316" s="15"/>
      <c r="O316" s="15"/>
      <c r="P316" s="15"/>
      <c r="Q316" s="15"/>
      <c r="T316" s="1"/>
      <c r="U316" s="1"/>
      <c r="V316" s="1"/>
      <c r="W316" s="1"/>
      <c r="X316" s="1"/>
    </row>
    <row r="317" spans="5:24">
      <c r="E317" s="2"/>
      <c r="G317" s="5" t="s">
        <v>216</v>
      </c>
      <c r="H317" s="5" t="s">
        <v>570</v>
      </c>
      <c r="J317" s="8"/>
      <c r="K317" s="330"/>
      <c r="L317" s="8"/>
      <c r="M317" s="15"/>
      <c r="N317" s="15"/>
      <c r="O317" s="15"/>
      <c r="P317" s="15"/>
      <c r="Q317" s="15"/>
      <c r="T317" s="1"/>
      <c r="U317" s="1"/>
      <c r="V317" s="1"/>
      <c r="W317" s="1"/>
      <c r="X317" s="1"/>
    </row>
    <row r="318" spans="5:24">
      <c r="E318" s="2"/>
      <c r="G318" s="5" t="s">
        <v>216</v>
      </c>
      <c r="H318" s="5" t="s">
        <v>571</v>
      </c>
      <c r="J318" s="8"/>
      <c r="K318" s="330"/>
      <c r="L318" s="8"/>
      <c r="M318" s="15"/>
      <c r="N318" s="15"/>
      <c r="O318" s="15"/>
      <c r="P318" s="15"/>
      <c r="Q318" s="15"/>
      <c r="T318" s="1"/>
      <c r="U318" s="1"/>
      <c r="V318" s="1"/>
      <c r="W318" s="1"/>
      <c r="X318" s="1"/>
    </row>
    <row r="319" spans="5:24">
      <c r="E319" s="2"/>
      <c r="G319" s="5" t="s">
        <v>216</v>
      </c>
      <c r="H319" s="5" t="s">
        <v>572</v>
      </c>
      <c r="J319" s="8"/>
      <c r="K319" s="330"/>
      <c r="L319" s="8"/>
      <c r="M319" s="15"/>
      <c r="N319" s="15"/>
      <c r="O319" s="15"/>
      <c r="P319" s="15"/>
      <c r="Q319" s="15"/>
      <c r="T319" s="1"/>
      <c r="U319" s="1"/>
      <c r="V319" s="1"/>
      <c r="W319" s="1"/>
      <c r="X319" s="1"/>
    </row>
    <row r="320" spans="5:24">
      <c r="E320" s="2"/>
      <c r="G320" s="5" t="s">
        <v>216</v>
      </c>
      <c r="H320" s="5" t="s">
        <v>573</v>
      </c>
      <c r="J320" s="8"/>
      <c r="K320" s="330"/>
      <c r="L320" s="8"/>
      <c r="M320" s="15"/>
      <c r="N320" s="15"/>
      <c r="O320" s="15"/>
      <c r="P320" s="15"/>
      <c r="Q320" s="15"/>
      <c r="T320" s="1"/>
      <c r="U320" s="1"/>
      <c r="V320" s="1"/>
      <c r="W320" s="1"/>
      <c r="X320" s="1"/>
    </row>
    <row r="321" spans="5:24">
      <c r="E321" s="2"/>
      <c r="G321" s="5" t="s">
        <v>219</v>
      </c>
      <c r="H321" s="5" t="s">
        <v>574</v>
      </c>
      <c r="J321" s="8"/>
      <c r="K321" s="330"/>
      <c r="L321" s="8"/>
      <c r="M321" s="15"/>
      <c r="N321" s="15"/>
      <c r="O321" s="15"/>
      <c r="P321" s="15"/>
      <c r="Q321" s="15"/>
      <c r="T321" s="1"/>
      <c r="U321" s="1"/>
      <c r="V321" s="1"/>
      <c r="W321" s="1"/>
      <c r="X321" s="1"/>
    </row>
    <row r="322" spans="5:24">
      <c r="E322" s="2"/>
      <c r="G322" s="5" t="s">
        <v>219</v>
      </c>
      <c r="H322" s="5" t="s">
        <v>575</v>
      </c>
      <c r="J322" s="8"/>
      <c r="K322" s="330"/>
      <c r="L322" s="8"/>
      <c r="M322" s="15"/>
      <c r="N322" s="15"/>
      <c r="O322" s="15"/>
      <c r="P322" s="15"/>
      <c r="Q322" s="15"/>
      <c r="T322" s="1"/>
      <c r="U322" s="1"/>
      <c r="V322" s="1"/>
      <c r="W322" s="1"/>
      <c r="X322" s="1"/>
    </row>
    <row r="323" spans="5:24">
      <c r="E323" s="2"/>
      <c r="G323" s="5" t="s">
        <v>219</v>
      </c>
      <c r="H323" s="5" t="s">
        <v>576</v>
      </c>
      <c r="J323" s="8"/>
      <c r="K323" s="330"/>
      <c r="L323" s="8"/>
      <c r="M323" s="15"/>
      <c r="N323" s="15"/>
      <c r="O323" s="15"/>
      <c r="P323" s="15"/>
      <c r="Q323" s="15"/>
      <c r="T323" s="1"/>
      <c r="U323" s="1"/>
      <c r="V323" s="1"/>
      <c r="W323" s="1"/>
      <c r="X323" s="1"/>
    </row>
    <row r="324" spans="5:24">
      <c r="E324" s="2"/>
      <c r="G324" s="5" t="s">
        <v>219</v>
      </c>
      <c r="H324" s="5" t="s">
        <v>577</v>
      </c>
      <c r="J324" s="8"/>
      <c r="K324" s="330"/>
      <c r="L324" s="8"/>
      <c r="M324" s="15"/>
      <c r="N324" s="15"/>
      <c r="O324" s="15"/>
      <c r="P324" s="15"/>
      <c r="Q324" s="15"/>
      <c r="T324" s="1"/>
      <c r="U324" s="1"/>
      <c r="V324" s="1"/>
      <c r="W324" s="1"/>
      <c r="X324" s="1"/>
    </row>
    <row r="325" spans="5:24">
      <c r="E325" s="2"/>
      <c r="G325" s="5" t="s">
        <v>219</v>
      </c>
      <c r="H325" s="5" t="s">
        <v>578</v>
      </c>
      <c r="J325" s="8"/>
      <c r="K325" s="330"/>
      <c r="L325" s="8"/>
      <c r="M325" s="15"/>
      <c r="N325" s="15"/>
      <c r="O325" s="15"/>
      <c r="P325" s="15"/>
      <c r="Q325" s="15"/>
      <c r="T325" s="1"/>
      <c r="U325" s="1"/>
      <c r="V325" s="1"/>
      <c r="W325" s="1"/>
      <c r="X325" s="1"/>
    </row>
    <row r="326" spans="5:24">
      <c r="E326" s="2"/>
      <c r="G326" s="5" t="s">
        <v>219</v>
      </c>
      <c r="H326" s="5" t="s">
        <v>579</v>
      </c>
      <c r="J326" s="8"/>
      <c r="K326" s="330"/>
      <c r="L326" s="8"/>
      <c r="M326" s="15"/>
      <c r="N326" s="15"/>
      <c r="O326" s="15"/>
      <c r="P326" s="15"/>
      <c r="Q326" s="15"/>
      <c r="T326" s="1"/>
      <c r="U326" s="1"/>
      <c r="V326" s="1"/>
      <c r="W326" s="1"/>
      <c r="X326" s="1"/>
    </row>
    <row r="327" spans="5:24">
      <c r="E327" s="2"/>
      <c r="G327" s="5" t="s">
        <v>219</v>
      </c>
      <c r="H327" s="5" t="s">
        <v>580</v>
      </c>
      <c r="J327" s="8"/>
      <c r="K327" s="330"/>
      <c r="L327" s="8"/>
      <c r="M327" s="15"/>
      <c r="N327" s="15"/>
      <c r="O327" s="15"/>
      <c r="P327" s="15"/>
      <c r="Q327" s="15"/>
      <c r="T327" s="1"/>
      <c r="U327" s="1"/>
      <c r="V327" s="1"/>
      <c r="W327" s="1"/>
      <c r="X327" s="1"/>
    </row>
    <row r="328" spans="5:24">
      <c r="E328" s="2"/>
      <c r="G328" s="5" t="s">
        <v>219</v>
      </c>
      <c r="H328" s="5" t="s">
        <v>581</v>
      </c>
      <c r="J328" s="8"/>
      <c r="K328" s="330"/>
      <c r="L328" s="8"/>
      <c r="M328" s="15"/>
      <c r="N328" s="15"/>
      <c r="O328" s="15"/>
      <c r="P328" s="15"/>
      <c r="Q328" s="15"/>
      <c r="T328" s="1"/>
      <c r="U328" s="1"/>
      <c r="V328" s="1"/>
      <c r="W328" s="1"/>
      <c r="X328" s="1"/>
    </row>
    <row r="329" spans="5:24">
      <c r="E329" s="2"/>
      <c r="G329" s="5" t="s">
        <v>219</v>
      </c>
      <c r="H329" s="5" t="s">
        <v>582</v>
      </c>
      <c r="J329" s="8"/>
      <c r="K329" s="330"/>
      <c r="L329" s="8"/>
      <c r="M329" s="15"/>
      <c r="N329" s="15"/>
      <c r="O329" s="15"/>
      <c r="P329" s="15"/>
      <c r="Q329" s="15"/>
      <c r="T329" s="1"/>
      <c r="U329" s="1"/>
      <c r="V329" s="1"/>
      <c r="W329" s="1"/>
      <c r="X329" s="1"/>
    </row>
    <row r="330" spans="5:24">
      <c r="E330" s="2"/>
      <c r="G330" s="5" t="s">
        <v>219</v>
      </c>
      <c r="H330" s="5" t="s">
        <v>583</v>
      </c>
      <c r="J330" s="8"/>
      <c r="K330" s="330"/>
      <c r="L330" s="8"/>
      <c r="M330" s="15"/>
      <c r="N330" s="15"/>
      <c r="O330" s="15"/>
      <c r="P330" s="15"/>
      <c r="Q330" s="15"/>
      <c r="T330" s="1"/>
      <c r="U330" s="1"/>
      <c r="V330" s="1"/>
      <c r="W330" s="1"/>
      <c r="X330" s="1"/>
    </row>
    <row r="331" spans="5:24">
      <c r="E331" s="2"/>
      <c r="G331" s="5" t="s">
        <v>219</v>
      </c>
      <c r="H331" s="5" t="s">
        <v>584</v>
      </c>
      <c r="J331" s="8"/>
      <c r="K331" s="330"/>
      <c r="L331" s="8"/>
      <c r="M331" s="15"/>
      <c r="N331" s="15"/>
      <c r="O331" s="15"/>
      <c r="P331" s="15"/>
      <c r="Q331" s="15"/>
      <c r="T331" s="1"/>
      <c r="U331" s="1"/>
      <c r="V331" s="1"/>
      <c r="W331" s="1"/>
      <c r="X331" s="1"/>
    </row>
    <row r="332" spans="5:24">
      <c r="E332" s="2"/>
      <c r="G332" s="5" t="s">
        <v>219</v>
      </c>
      <c r="H332" s="5" t="s">
        <v>585</v>
      </c>
      <c r="J332" s="8"/>
      <c r="K332" s="330"/>
      <c r="L332" s="8"/>
      <c r="M332" s="15"/>
      <c r="N332" s="15"/>
      <c r="O332" s="15"/>
      <c r="P332" s="15"/>
      <c r="Q332" s="15"/>
      <c r="T332" s="1"/>
      <c r="U332" s="1"/>
      <c r="V332" s="1"/>
      <c r="W332" s="1"/>
      <c r="X332" s="1"/>
    </row>
    <row r="333" spans="5:24">
      <c r="E333" s="2"/>
      <c r="G333" s="5" t="s">
        <v>219</v>
      </c>
      <c r="H333" s="5" t="s">
        <v>586</v>
      </c>
      <c r="J333" s="8"/>
      <c r="K333" s="330"/>
      <c r="L333" s="8"/>
      <c r="M333" s="15"/>
      <c r="N333" s="15"/>
      <c r="O333" s="15"/>
      <c r="P333" s="15"/>
      <c r="Q333" s="15"/>
      <c r="T333" s="1"/>
      <c r="U333" s="1"/>
      <c r="V333" s="1"/>
      <c r="W333" s="1"/>
      <c r="X333" s="1"/>
    </row>
    <row r="334" spans="5:24">
      <c r="E334" s="2"/>
      <c r="G334" s="5" t="s">
        <v>219</v>
      </c>
      <c r="H334" s="5" t="s">
        <v>587</v>
      </c>
      <c r="J334" s="8"/>
      <c r="K334" s="330"/>
      <c r="L334" s="8"/>
      <c r="M334" s="15"/>
      <c r="N334" s="15"/>
      <c r="O334" s="15"/>
      <c r="P334" s="15"/>
      <c r="Q334" s="15"/>
      <c r="T334" s="1"/>
      <c r="U334" s="1"/>
      <c r="V334" s="1"/>
      <c r="W334" s="1"/>
      <c r="X334" s="1"/>
    </row>
    <row r="335" spans="5:24">
      <c r="E335" s="2"/>
      <c r="G335" s="5" t="s">
        <v>219</v>
      </c>
      <c r="H335" s="5" t="s">
        <v>588</v>
      </c>
      <c r="J335" s="8"/>
      <c r="K335" s="330"/>
      <c r="L335" s="8"/>
      <c r="M335" s="15"/>
      <c r="N335" s="15"/>
      <c r="O335" s="15"/>
      <c r="P335" s="15"/>
      <c r="Q335" s="15"/>
      <c r="T335" s="1"/>
      <c r="U335" s="1"/>
      <c r="V335" s="1"/>
      <c r="W335" s="1"/>
      <c r="X335" s="1"/>
    </row>
    <row r="336" spans="5:24">
      <c r="E336" s="2"/>
      <c r="G336" s="5" t="s">
        <v>219</v>
      </c>
      <c r="H336" s="5" t="s">
        <v>589</v>
      </c>
      <c r="J336" s="8"/>
      <c r="K336" s="330"/>
      <c r="L336" s="8"/>
      <c r="M336" s="15"/>
      <c r="N336" s="15"/>
      <c r="O336" s="15"/>
      <c r="P336" s="15"/>
      <c r="Q336" s="15"/>
      <c r="T336" s="1"/>
      <c r="U336" s="1"/>
      <c r="V336" s="1"/>
      <c r="W336" s="1"/>
      <c r="X336" s="1"/>
    </row>
    <row r="337" spans="5:24">
      <c r="E337" s="2"/>
      <c r="G337" s="5" t="s">
        <v>219</v>
      </c>
      <c r="H337" s="5" t="s">
        <v>590</v>
      </c>
      <c r="J337" s="8"/>
      <c r="K337" s="330"/>
      <c r="L337" s="8"/>
      <c r="M337" s="15"/>
      <c r="N337" s="15"/>
      <c r="O337" s="15"/>
      <c r="P337" s="15"/>
      <c r="Q337" s="15"/>
      <c r="T337" s="1"/>
      <c r="U337" s="1"/>
      <c r="V337" s="1"/>
      <c r="W337" s="1"/>
      <c r="X337" s="1"/>
    </row>
    <row r="338" spans="5:24">
      <c r="E338" s="2"/>
      <c r="G338" s="5" t="s">
        <v>219</v>
      </c>
      <c r="H338" s="5" t="s">
        <v>591</v>
      </c>
      <c r="J338" s="8"/>
      <c r="K338" s="330"/>
      <c r="L338" s="8"/>
      <c r="M338" s="15"/>
      <c r="N338" s="15"/>
      <c r="O338" s="15"/>
      <c r="P338" s="15"/>
      <c r="Q338" s="15"/>
      <c r="T338" s="1"/>
      <c r="U338" s="1"/>
      <c r="V338" s="1"/>
      <c r="W338" s="1"/>
      <c r="X338" s="1"/>
    </row>
    <row r="339" spans="5:24">
      <c r="E339" s="2"/>
      <c r="G339" s="5" t="s">
        <v>219</v>
      </c>
      <c r="H339" s="5" t="s">
        <v>592</v>
      </c>
      <c r="J339" s="8"/>
      <c r="K339" s="330"/>
      <c r="L339" s="8"/>
      <c r="M339" s="15"/>
      <c r="N339" s="15"/>
      <c r="O339" s="15"/>
      <c r="P339" s="15"/>
      <c r="Q339" s="15"/>
      <c r="T339" s="1"/>
      <c r="U339" s="1"/>
      <c r="V339" s="1"/>
      <c r="W339" s="1"/>
      <c r="X339" s="1"/>
    </row>
    <row r="340" spans="5:24">
      <c r="E340" s="2"/>
      <c r="G340" s="5" t="s">
        <v>219</v>
      </c>
      <c r="H340" s="5" t="s">
        <v>593</v>
      </c>
      <c r="J340" s="8"/>
      <c r="K340" s="330"/>
      <c r="L340" s="8"/>
      <c r="M340" s="15"/>
      <c r="N340" s="15"/>
      <c r="O340" s="15"/>
      <c r="P340" s="15"/>
      <c r="Q340" s="15"/>
      <c r="T340" s="1"/>
      <c r="U340" s="1"/>
      <c r="V340" s="1"/>
      <c r="W340" s="1"/>
      <c r="X340" s="1"/>
    </row>
    <row r="341" spans="5:24">
      <c r="E341" s="2"/>
      <c r="G341" s="5" t="s">
        <v>219</v>
      </c>
      <c r="H341" s="5" t="s">
        <v>594</v>
      </c>
      <c r="J341" s="8"/>
      <c r="K341" s="330"/>
      <c r="L341" s="8"/>
      <c r="M341" s="15"/>
      <c r="N341" s="15"/>
      <c r="O341" s="15"/>
      <c r="P341" s="15"/>
      <c r="Q341" s="15"/>
      <c r="T341" s="1"/>
      <c r="U341" s="1"/>
      <c r="V341" s="1"/>
      <c r="W341" s="1"/>
      <c r="X341" s="1"/>
    </row>
    <row r="342" spans="5:24">
      <c r="E342" s="2"/>
      <c r="G342" s="5" t="s">
        <v>219</v>
      </c>
      <c r="H342" s="5" t="s">
        <v>595</v>
      </c>
      <c r="J342" s="8"/>
      <c r="K342" s="330"/>
      <c r="L342" s="8"/>
      <c r="M342" s="15"/>
      <c r="N342" s="15"/>
      <c r="O342" s="15"/>
      <c r="P342" s="15"/>
      <c r="Q342" s="15"/>
      <c r="T342" s="1"/>
      <c r="U342" s="1"/>
      <c r="V342" s="1"/>
      <c r="W342" s="1"/>
      <c r="X342" s="1"/>
    </row>
    <row r="343" spans="5:24">
      <c r="E343" s="2"/>
      <c r="G343" s="5" t="s">
        <v>219</v>
      </c>
      <c r="H343" s="5" t="s">
        <v>596</v>
      </c>
      <c r="J343" s="8"/>
      <c r="K343" s="330"/>
      <c r="L343" s="8"/>
      <c r="M343" s="15"/>
      <c r="N343" s="15"/>
      <c r="O343" s="15"/>
      <c r="P343" s="15"/>
      <c r="Q343" s="15"/>
      <c r="T343" s="1"/>
      <c r="U343" s="1"/>
      <c r="V343" s="1"/>
      <c r="W343" s="1"/>
      <c r="X343" s="1"/>
    </row>
    <row r="344" spans="5:24">
      <c r="E344" s="2"/>
      <c r="G344" s="5" t="s">
        <v>219</v>
      </c>
      <c r="H344" s="5" t="s">
        <v>597</v>
      </c>
      <c r="J344" s="8"/>
      <c r="K344" s="330"/>
      <c r="L344" s="8"/>
      <c r="M344" s="15"/>
      <c r="N344" s="15"/>
      <c r="O344" s="15"/>
      <c r="P344" s="15"/>
      <c r="Q344" s="15"/>
      <c r="T344" s="1"/>
      <c r="U344" s="1"/>
      <c r="V344" s="1"/>
      <c r="W344" s="1"/>
      <c r="X344" s="1"/>
    </row>
    <row r="345" spans="5:24">
      <c r="E345" s="2"/>
      <c r="G345" s="5" t="s">
        <v>219</v>
      </c>
      <c r="H345" s="5" t="s">
        <v>598</v>
      </c>
      <c r="J345" s="8"/>
      <c r="K345" s="330"/>
      <c r="L345" s="8"/>
      <c r="M345" s="15"/>
      <c r="N345" s="15"/>
      <c r="O345" s="15"/>
      <c r="P345" s="15"/>
      <c r="Q345" s="15"/>
      <c r="T345" s="1"/>
      <c r="U345" s="1"/>
      <c r="V345" s="1"/>
      <c r="W345" s="1"/>
      <c r="X345" s="1"/>
    </row>
    <row r="346" spans="5:24">
      <c r="E346" s="2"/>
      <c r="G346" s="5" t="s">
        <v>219</v>
      </c>
      <c r="H346" s="5" t="s">
        <v>599</v>
      </c>
      <c r="J346" s="8"/>
      <c r="K346" s="330"/>
      <c r="L346" s="8"/>
      <c r="M346" s="15"/>
      <c r="N346" s="15"/>
      <c r="O346" s="15"/>
      <c r="P346" s="15"/>
      <c r="Q346" s="15"/>
      <c r="T346" s="1"/>
      <c r="U346" s="1"/>
      <c r="V346" s="1"/>
      <c r="W346" s="1"/>
      <c r="X346" s="1"/>
    </row>
    <row r="347" spans="5:24">
      <c r="E347" s="2"/>
      <c r="G347" s="5" t="s">
        <v>219</v>
      </c>
      <c r="H347" s="5" t="s">
        <v>600</v>
      </c>
      <c r="J347" s="8"/>
      <c r="K347" s="330"/>
      <c r="L347" s="8"/>
      <c r="M347" s="15"/>
      <c r="N347" s="15"/>
      <c r="O347" s="15"/>
      <c r="P347" s="15"/>
      <c r="Q347" s="15"/>
      <c r="T347" s="1"/>
      <c r="U347" s="1"/>
      <c r="V347" s="1"/>
      <c r="W347" s="1"/>
      <c r="X347" s="1"/>
    </row>
    <row r="348" spans="5:24">
      <c r="E348" s="2"/>
      <c r="G348" s="5" t="s">
        <v>219</v>
      </c>
      <c r="H348" s="5" t="s">
        <v>601</v>
      </c>
      <c r="J348" s="8"/>
      <c r="K348" s="330"/>
      <c r="L348" s="8"/>
      <c r="M348" s="15"/>
      <c r="N348" s="15"/>
      <c r="O348" s="15"/>
      <c r="P348" s="15"/>
      <c r="Q348" s="15"/>
      <c r="T348" s="1"/>
      <c r="U348" s="1"/>
      <c r="V348" s="1"/>
      <c r="W348" s="1"/>
      <c r="X348" s="1"/>
    </row>
    <row r="349" spans="5:24">
      <c r="E349" s="2"/>
      <c r="G349" s="5" t="s">
        <v>219</v>
      </c>
      <c r="H349" s="5" t="s">
        <v>602</v>
      </c>
      <c r="J349" s="8"/>
      <c r="K349" s="330"/>
      <c r="L349" s="8"/>
      <c r="M349" s="15"/>
      <c r="N349" s="15"/>
      <c r="O349" s="15"/>
      <c r="P349" s="15"/>
      <c r="Q349" s="15"/>
      <c r="T349" s="1"/>
      <c r="U349" s="1"/>
      <c r="V349" s="1"/>
      <c r="W349" s="1"/>
      <c r="X349" s="1"/>
    </row>
    <row r="350" spans="5:24">
      <c r="E350" s="2"/>
      <c r="G350" s="5" t="s">
        <v>219</v>
      </c>
      <c r="H350" s="5" t="s">
        <v>603</v>
      </c>
      <c r="J350" s="8"/>
      <c r="K350" s="330"/>
      <c r="L350" s="8"/>
      <c r="M350" s="15"/>
      <c r="N350" s="15"/>
      <c r="O350" s="15"/>
      <c r="P350" s="15"/>
      <c r="Q350" s="15"/>
      <c r="T350" s="1"/>
      <c r="U350" s="1"/>
      <c r="V350" s="1"/>
      <c r="W350" s="1"/>
      <c r="X350" s="1"/>
    </row>
    <row r="351" spans="5:24">
      <c r="E351" s="2"/>
      <c r="G351" s="5" t="s">
        <v>219</v>
      </c>
      <c r="H351" s="5" t="s">
        <v>604</v>
      </c>
      <c r="J351" s="8"/>
      <c r="K351" s="330"/>
      <c r="L351" s="8"/>
      <c r="M351" s="15"/>
      <c r="N351" s="15"/>
      <c r="O351" s="15"/>
      <c r="P351" s="15"/>
      <c r="Q351" s="15"/>
      <c r="T351" s="1"/>
      <c r="U351" s="1"/>
      <c r="V351" s="1"/>
      <c r="W351" s="1"/>
      <c r="X351" s="1"/>
    </row>
    <row r="352" spans="5:24">
      <c r="E352" s="2"/>
      <c r="G352" s="5" t="s">
        <v>219</v>
      </c>
      <c r="H352" s="5" t="s">
        <v>605</v>
      </c>
      <c r="J352" s="8"/>
      <c r="K352" s="330"/>
      <c r="L352" s="8"/>
      <c r="M352" s="15"/>
      <c r="N352" s="15"/>
      <c r="O352" s="15"/>
      <c r="P352" s="15"/>
      <c r="Q352" s="15"/>
      <c r="T352" s="1"/>
      <c r="U352" s="1"/>
      <c r="V352" s="1"/>
      <c r="W352" s="1"/>
      <c r="X352" s="1"/>
    </row>
    <row r="353" spans="5:24">
      <c r="E353" s="2"/>
      <c r="G353" s="5" t="s">
        <v>219</v>
      </c>
      <c r="H353" s="5" t="s">
        <v>606</v>
      </c>
      <c r="J353" s="8"/>
      <c r="K353" s="330"/>
      <c r="L353" s="8"/>
      <c r="M353" s="15"/>
      <c r="N353" s="15"/>
      <c r="O353" s="15"/>
      <c r="P353" s="15"/>
      <c r="Q353" s="15"/>
      <c r="T353" s="1"/>
      <c r="U353" s="1"/>
      <c r="V353" s="1"/>
      <c r="W353" s="1"/>
      <c r="X353" s="1"/>
    </row>
    <row r="354" spans="5:24">
      <c r="E354" s="2"/>
      <c r="G354" s="5" t="s">
        <v>219</v>
      </c>
      <c r="H354" s="5" t="s">
        <v>607</v>
      </c>
      <c r="J354" s="8"/>
      <c r="K354" s="330"/>
      <c r="L354" s="8"/>
      <c r="M354" s="15"/>
      <c r="N354" s="15"/>
      <c r="O354" s="15"/>
      <c r="P354" s="15"/>
      <c r="Q354" s="15"/>
      <c r="T354" s="1"/>
      <c r="U354" s="1"/>
      <c r="V354" s="1"/>
      <c r="W354" s="1"/>
      <c r="X354" s="1"/>
    </row>
    <row r="355" spans="5:24">
      <c r="E355" s="2"/>
      <c r="G355" s="5" t="s">
        <v>219</v>
      </c>
      <c r="H355" s="5" t="s">
        <v>608</v>
      </c>
      <c r="J355" s="8"/>
      <c r="K355" s="330"/>
      <c r="L355" s="8"/>
      <c r="M355" s="15"/>
      <c r="N355" s="15"/>
      <c r="O355" s="15"/>
      <c r="P355" s="15"/>
      <c r="Q355" s="15"/>
      <c r="T355" s="1"/>
      <c r="U355" s="1"/>
      <c r="V355" s="1"/>
      <c r="W355" s="1"/>
      <c r="X355" s="1"/>
    </row>
    <row r="356" spans="5:24">
      <c r="E356" s="2"/>
      <c r="G356" s="5" t="s">
        <v>221</v>
      </c>
      <c r="H356" s="5" t="s">
        <v>609</v>
      </c>
      <c r="J356" s="8"/>
      <c r="K356" s="330"/>
      <c r="L356" s="8"/>
      <c r="M356" s="15"/>
      <c r="N356" s="15"/>
      <c r="O356" s="15"/>
      <c r="P356" s="15"/>
      <c r="Q356" s="15"/>
      <c r="T356" s="1"/>
      <c r="U356" s="1"/>
      <c r="V356" s="1"/>
      <c r="W356" s="1"/>
      <c r="X356" s="1"/>
    </row>
    <row r="357" spans="5:24">
      <c r="E357" s="2"/>
      <c r="G357" s="5" t="s">
        <v>221</v>
      </c>
      <c r="H357" s="5" t="s">
        <v>610</v>
      </c>
      <c r="J357" s="8"/>
      <c r="K357" s="330"/>
      <c r="L357" s="8"/>
      <c r="M357" s="15"/>
      <c r="N357" s="15"/>
      <c r="O357" s="15"/>
      <c r="P357" s="15"/>
      <c r="Q357" s="15"/>
      <c r="T357" s="1"/>
      <c r="U357" s="1"/>
      <c r="V357" s="1"/>
      <c r="W357" s="1"/>
      <c r="X357" s="1"/>
    </row>
    <row r="358" spans="5:24">
      <c r="E358" s="2"/>
      <c r="G358" s="5" t="s">
        <v>221</v>
      </c>
      <c r="H358" s="5" t="s">
        <v>611</v>
      </c>
      <c r="J358" s="8"/>
      <c r="K358" s="330"/>
      <c r="L358" s="8"/>
      <c r="M358" s="15"/>
      <c r="N358" s="15"/>
      <c r="O358" s="15"/>
      <c r="P358" s="15"/>
      <c r="Q358" s="15"/>
      <c r="T358" s="1"/>
      <c r="U358" s="1"/>
      <c r="V358" s="1"/>
      <c r="W358" s="1"/>
      <c r="X358" s="1"/>
    </row>
    <row r="359" spans="5:24">
      <c r="E359" s="2"/>
      <c r="G359" s="5" t="s">
        <v>221</v>
      </c>
      <c r="H359" s="5" t="s">
        <v>612</v>
      </c>
      <c r="J359" s="8"/>
      <c r="K359" s="330"/>
      <c r="L359" s="8"/>
      <c r="M359" s="15"/>
      <c r="N359" s="15"/>
      <c r="O359" s="15"/>
      <c r="P359" s="15"/>
      <c r="Q359" s="15"/>
      <c r="T359" s="1"/>
      <c r="U359" s="1"/>
      <c r="V359" s="1"/>
      <c r="W359" s="1"/>
      <c r="X359" s="1"/>
    </row>
    <row r="360" spans="5:24">
      <c r="E360" s="2"/>
      <c r="G360" s="5" t="s">
        <v>221</v>
      </c>
      <c r="H360" s="5" t="s">
        <v>613</v>
      </c>
      <c r="J360" s="8"/>
      <c r="K360" s="330"/>
      <c r="L360" s="8"/>
      <c r="M360" s="15"/>
      <c r="N360" s="15"/>
      <c r="O360" s="15"/>
      <c r="P360" s="15"/>
      <c r="Q360" s="15"/>
      <c r="T360" s="1"/>
      <c r="U360" s="1"/>
      <c r="V360" s="1"/>
      <c r="W360" s="1"/>
      <c r="X360" s="1"/>
    </row>
    <row r="361" spans="5:24">
      <c r="E361" s="2"/>
      <c r="G361" s="5" t="s">
        <v>221</v>
      </c>
      <c r="H361" s="5" t="s">
        <v>614</v>
      </c>
      <c r="J361" s="8"/>
      <c r="K361" s="330"/>
      <c r="L361" s="8"/>
      <c r="M361" s="15"/>
      <c r="N361" s="15"/>
      <c r="O361" s="15"/>
      <c r="P361" s="15"/>
      <c r="Q361" s="15"/>
      <c r="T361" s="1"/>
      <c r="U361" s="1"/>
      <c r="V361" s="1"/>
      <c r="W361" s="1"/>
      <c r="X361" s="1"/>
    </row>
    <row r="362" spans="5:24">
      <c r="E362" s="2"/>
      <c r="G362" s="5" t="s">
        <v>221</v>
      </c>
      <c r="H362" s="5" t="s">
        <v>615</v>
      </c>
      <c r="J362" s="8"/>
      <c r="K362" s="330"/>
      <c r="L362" s="8"/>
      <c r="M362" s="15"/>
      <c r="N362" s="15"/>
      <c r="O362" s="15"/>
      <c r="P362" s="15"/>
      <c r="Q362" s="15"/>
      <c r="T362" s="1"/>
      <c r="U362" s="1"/>
      <c r="V362" s="1"/>
      <c r="W362" s="1"/>
      <c r="X362" s="1"/>
    </row>
    <row r="363" spans="5:24">
      <c r="E363" s="2"/>
      <c r="G363" s="5" t="s">
        <v>221</v>
      </c>
      <c r="H363" s="5" t="s">
        <v>616</v>
      </c>
      <c r="J363" s="8"/>
      <c r="K363" s="330"/>
      <c r="L363" s="8"/>
      <c r="M363" s="15"/>
      <c r="N363" s="15"/>
      <c r="O363" s="15"/>
      <c r="P363" s="15"/>
      <c r="Q363" s="15"/>
      <c r="T363" s="1"/>
      <c r="U363" s="1"/>
      <c r="V363" s="1"/>
      <c r="W363" s="1"/>
      <c r="X363" s="1"/>
    </row>
    <row r="364" spans="5:24">
      <c r="E364" s="2"/>
      <c r="G364" s="5" t="s">
        <v>221</v>
      </c>
      <c r="H364" s="5" t="s">
        <v>617</v>
      </c>
      <c r="J364" s="8"/>
      <c r="K364" s="330"/>
      <c r="L364" s="8"/>
      <c r="M364" s="15"/>
      <c r="N364" s="15"/>
      <c r="O364" s="15"/>
      <c r="P364" s="15"/>
      <c r="Q364" s="15"/>
      <c r="T364" s="1"/>
      <c r="U364" s="1"/>
      <c r="V364" s="1"/>
      <c r="W364" s="1"/>
      <c r="X364" s="1"/>
    </row>
    <row r="365" spans="5:24">
      <c r="E365" s="2"/>
      <c r="G365" s="5" t="s">
        <v>221</v>
      </c>
      <c r="H365" s="5" t="s">
        <v>618</v>
      </c>
      <c r="J365" s="8"/>
      <c r="K365" s="330"/>
      <c r="L365" s="8"/>
      <c r="M365" s="15"/>
      <c r="N365" s="15"/>
      <c r="O365" s="15"/>
      <c r="P365" s="15"/>
      <c r="Q365" s="15"/>
      <c r="T365" s="1"/>
      <c r="U365" s="1"/>
      <c r="V365" s="1"/>
      <c r="W365" s="1"/>
      <c r="X365" s="1"/>
    </row>
    <row r="366" spans="5:24">
      <c r="E366" s="2"/>
      <c r="G366" s="5" t="s">
        <v>221</v>
      </c>
      <c r="H366" s="5" t="s">
        <v>619</v>
      </c>
      <c r="J366" s="8"/>
      <c r="K366" s="330"/>
      <c r="L366" s="8"/>
      <c r="M366" s="15"/>
      <c r="N366" s="15"/>
      <c r="O366" s="15"/>
      <c r="P366" s="15"/>
      <c r="Q366" s="15"/>
      <c r="T366" s="1"/>
      <c r="U366" s="1"/>
      <c r="V366" s="1"/>
      <c r="W366" s="1"/>
      <c r="X366" s="1"/>
    </row>
    <row r="367" spans="5:24">
      <c r="E367" s="2"/>
      <c r="G367" s="5" t="s">
        <v>221</v>
      </c>
      <c r="H367" s="5" t="s">
        <v>272</v>
      </c>
      <c r="J367" s="8"/>
      <c r="K367" s="330"/>
      <c r="L367" s="8"/>
      <c r="M367" s="15"/>
      <c r="N367" s="15"/>
      <c r="O367" s="15"/>
      <c r="P367" s="15"/>
      <c r="Q367" s="15"/>
      <c r="T367" s="1"/>
      <c r="U367" s="1"/>
      <c r="V367" s="1"/>
      <c r="W367" s="1"/>
      <c r="X367" s="1"/>
    </row>
    <row r="368" spans="5:24">
      <c r="E368" s="2"/>
      <c r="G368" s="5" t="s">
        <v>221</v>
      </c>
      <c r="H368" s="5" t="s">
        <v>620</v>
      </c>
      <c r="J368" s="8"/>
      <c r="K368" s="330"/>
      <c r="L368" s="8"/>
      <c r="M368" s="15"/>
      <c r="N368" s="15"/>
      <c r="O368" s="15"/>
      <c r="P368" s="15"/>
      <c r="Q368" s="15"/>
      <c r="T368" s="1"/>
      <c r="U368" s="1"/>
      <c r="V368" s="1"/>
      <c r="W368" s="1"/>
      <c r="X368" s="1"/>
    </row>
    <row r="369" spans="5:24">
      <c r="E369" s="2"/>
      <c r="G369" s="5" t="s">
        <v>221</v>
      </c>
      <c r="H369" s="5" t="s">
        <v>621</v>
      </c>
      <c r="J369" s="8"/>
      <c r="K369" s="330"/>
      <c r="L369" s="8"/>
      <c r="M369" s="15"/>
      <c r="N369" s="15"/>
      <c r="O369" s="15"/>
      <c r="P369" s="15"/>
      <c r="Q369" s="15"/>
      <c r="T369" s="1"/>
      <c r="U369" s="1"/>
      <c r="V369" s="1"/>
      <c r="W369" s="1"/>
      <c r="X369" s="1"/>
    </row>
    <row r="370" spans="5:24">
      <c r="E370" s="2"/>
      <c r="G370" s="5" t="s">
        <v>221</v>
      </c>
      <c r="H370" s="5" t="s">
        <v>622</v>
      </c>
      <c r="J370" s="8"/>
      <c r="K370" s="330"/>
      <c r="L370" s="8"/>
      <c r="M370" s="15"/>
      <c r="N370" s="15"/>
      <c r="O370" s="15"/>
      <c r="P370" s="15"/>
      <c r="Q370" s="15"/>
      <c r="T370" s="1"/>
      <c r="U370" s="1"/>
      <c r="V370" s="1"/>
      <c r="W370" s="1"/>
      <c r="X370" s="1"/>
    </row>
    <row r="371" spans="5:24">
      <c r="E371" s="2"/>
      <c r="G371" s="5" t="s">
        <v>221</v>
      </c>
      <c r="H371" s="5" t="s">
        <v>623</v>
      </c>
      <c r="J371" s="8"/>
      <c r="K371" s="330"/>
      <c r="L371" s="8"/>
      <c r="M371" s="15"/>
      <c r="N371" s="15"/>
      <c r="O371" s="15"/>
      <c r="P371" s="15"/>
      <c r="Q371" s="15"/>
      <c r="T371" s="1"/>
      <c r="U371" s="1"/>
      <c r="V371" s="1"/>
      <c r="W371" s="1"/>
      <c r="X371" s="1"/>
    </row>
    <row r="372" spans="5:24">
      <c r="E372" s="2"/>
      <c r="G372" s="5" t="s">
        <v>221</v>
      </c>
      <c r="H372" s="5" t="s">
        <v>624</v>
      </c>
      <c r="J372" s="8"/>
      <c r="K372" s="330"/>
      <c r="L372" s="8"/>
      <c r="M372" s="15"/>
      <c r="N372" s="15"/>
      <c r="O372" s="15"/>
      <c r="P372" s="15"/>
      <c r="Q372" s="15"/>
      <c r="T372" s="1"/>
      <c r="U372" s="1"/>
      <c r="V372" s="1"/>
      <c r="W372" s="1"/>
      <c r="X372" s="1"/>
    </row>
    <row r="373" spans="5:24">
      <c r="E373" s="2"/>
      <c r="G373" s="5" t="s">
        <v>221</v>
      </c>
      <c r="H373" s="5" t="s">
        <v>625</v>
      </c>
      <c r="J373" s="8"/>
      <c r="K373" s="330"/>
      <c r="L373" s="8"/>
      <c r="M373" s="15"/>
      <c r="N373" s="15"/>
      <c r="O373" s="15"/>
      <c r="P373" s="15"/>
      <c r="Q373" s="15"/>
      <c r="T373" s="1"/>
      <c r="U373" s="1"/>
      <c r="V373" s="1"/>
      <c r="W373" s="1"/>
      <c r="X373" s="1"/>
    </row>
    <row r="374" spans="5:24">
      <c r="E374" s="2"/>
      <c r="G374" s="5" t="s">
        <v>221</v>
      </c>
      <c r="H374" s="5" t="s">
        <v>626</v>
      </c>
      <c r="J374" s="8"/>
      <c r="K374" s="330"/>
      <c r="L374" s="8"/>
      <c r="M374" s="15"/>
      <c r="N374" s="15"/>
      <c r="O374" s="15"/>
      <c r="P374" s="15"/>
      <c r="Q374" s="15"/>
      <c r="T374" s="1"/>
      <c r="U374" s="1"/>
      <c r="V374" s="1"/>
      <c r="W374" s="1"/>
      <c r="X374" s="1"/>
    </row>
    <row r="375" spans="5:24">
      <c r="E375" s="2"/>
      <c r="G375" s="5" t="s">
        <v>221</v>
      </c>
      <c r="H375" s="5" t="s">
        <v>627</v>
      </c>
      <c r="J375" s="8"/>
      <c r="K375" s="330"/>
      <c r="L375" s="8"/>
      <c r="M375" s="15"/>
      <c r="N375" s="15"/>
      <c r="O375" s="15"/>
      <c r="P375" s="15"/>
      <c r="Q375" s="15"/>
      <c r="T375" s="1"/>
      <c r="U375" s="1"/>
      <c r="V375" s="1"/>
      <c r="W375" s="1"/>
      <c r="X375" s="1"/>
    </row>
    <row r="376" spans="5:24">
      <c r="E376" s="2"/>
      <c r="G376" s="5" t="s">
        <v>221</v>
      </c>
      <c r="H376" s="5" t="s">
        <v>628</v>
      </c>
      <c r="J376" s="8"/>
      <c r="K376" s="330"/>
      <c r="L376" s="8"/>
      <c r="M376" s="15"/>
      <c r="N376" s="15"/>
      <c r="O376" s="15"/>
      <c r="P376" s="15"/>
      <c r="Q376" s="15"/>
      <c r="T376" s="1"/>
      <c r="U376" s="1"/>
      <c r="V376" s="1"/>
      <c r="W376" s="1"/>
      <c r="X376" s="1"/>
    </row>
    <row r="377" spans="5:24">
      <c r="E377" s="2"/>
      <c r="G377" s="5" t="s">
        <v>221</v>
      </c>
      <c r="H377" s="5" t="s">
        <v>629</v>
      </c>
      <c r="J377" s="8"/>
      <c r="K377" s="330"/>
      <c r="L377" s="8"/>
      <c r="M377" s="15"/>
      <c r="N377" s="15"/>
      <c r="O377" s="15"/>
      <c r="P377" s="15"/>
      <c r="Q377" s="15"/>
      <c r="T377" s="1"/>
      <c r="U377" s="1"/>
      <c r="V377" s="1"/>
      <c r="W377" s="1"/>
      <c r="X377" s="1"/>
    </row>
    <row r="378" spans="5:24">
      <c r="E378" s="2"/>
      <c r="G378" s="5" t="s">
        <v>221</v>
      </c>
      <c r="H378" s="5" t="s">
        <v>630</v>
      </c>
      <c r="J378" s="8"/>
      <c r="K378" s="330"/>
      <c r="L378" s="8"/>
      <c r="M378" s="15"/>
      <c r="N378" s="15"/>
      <c r="O378" s="15"/>
      <c r="P378" s="15"/>
      <c r="Q378" s="15"/>
      <c r="T378" s="1"/>
      <c r="U378" s="1"/>
      <c r="V378" s="1"/>
      <c r="W378" s="1"/>
      <c r="X378" s="1"/>
    </row>
    <row r="379" spans="5:24">
      <c r="E379" s="2"/>
      <c r="G379" s="5" t="s">
        <v>221</v>
      </c>
      <c r="H379" s="5" t="s">
        <v>631</v>
      </c>
      <c r="J379" s="8"/>
      <c r="K379" s="330"/>
      <c r="L379" s="8"/>
      <c r="M379" s="15"/>
      <c r="N379" s="15"/>
      <c r="O379" s="15"/>
      <c r="P379" s="15"/>
      <c r="Q379" s="15"/>
      <c r="T379" s="1"/>
      <c r="U379" s="1"/>
      <c r="V379" s="1"/>
      <c r="W379" s="1"/>
      <c r="X379" s="1"/>
    </row>
    <row r="380" spans="5:24">
      <c r="E380" s="2"/>
      <c r="G380" s="5" t="s">
        <v>221</v>
      </c>
      <c r="H380" s="5" t="s">
        <v>632</v>
      </c>
      <c r="J380" s="8"/>
      <c r="K380" s="330"/>
      <c r="L380" s="8"/>
      <c r="M380" s="15"/>
      <c r="N380" s="15"/>
      <c r="O380" s="15"/>
      <c r="P380" s="15"/>
      <c r="Q380" s="15"/>
      <c r="T380" s="1"/>
      <c r="U380" s="1"/>
      <c r="V380" s="1"/>
      <c r="W380" s="1"/>
      <c r="X380" s="1"/>
    </row>
    <row r="381" spans="5:24">
      <c r="E381" s="2"/>
      <c r="G381" s="5" t="s">
        <v>221</v>
      </c>
      <c r="H381" s="5" t="s">
        <v>633</v>
      </c>
      <c r="J381" s="8"/>
      <c r="K381" s="330"/>
      <c r="L381" s="8"/>
      <c r="M381" s="15"/>
      <c r="N381" s="15"/>
      <c r="O381" s="15"/>
      <c r="P381" s="15"/>
      <c r="Q381" s="15"/>
      <c r="T381" s="1"/>
      <c r="U381" s="1"/>
      <c r="V381" s="1"/>
      <c r="W381" s="1"/>
      <c r="X381" s="1"/>
    </row>
    <row r="382" spans="5:24">
      <c r="E382" s="2"/>
      <c r="G382" s="5" t="s">
        <v>221</v>
      </c>
      <c r="H382" s="5" t="s">
        <v>634</v>
      </c>
      <c r="J382" s="8"/>
      <c r="K382" s="330"/>
      <c r="L382" s="8"/>
      <c r="M382" s="15"/>
      <c r="N382" s="15"/>
      <c r="O382" s="15"/>
      <c r="P382" s="15"/>
      <c r="Q382" s="15"/>
      <c r="T382" s="1"/>
      <c r="U382" s="1"/>
      <c r="V382" s="1"/>
      <c r="W382" s="1"/>
      <c r="X382" s="1"/>
    </row>
    <row r="383" spans="5:24">
      <c r="E383" s="2"/>
      <c r="G383" s="5" t="s">
        <v>221</v>
      </c>
      <c r="H383" s="5" t="s">
        <v>635</v>
      </c>
      <c r="J383" s="8"/>
      <c r="K383" s="330"/>
      <c r="L383" s="8"/>
      <c r="M383" s="15"/>
      <c r="N383" s="15"/>
      <c r="O383" s="15"/>
      <c r="P383" s="15"/>
      <c r="Q383" s="15"/>
      <c r="T383" s="1"/>
      <c r="U383" s="1"/>
      <c r="V383" s="1"/>
      <c r="W383" s="1"/>
      <c r="X383" s="1"/>
    </row>
    <row r="384" spans="5:24">
      <c r="E384" s="2"/>
      <c r="G384" s="5" t="s">
        <v>221</v>
      </c>
      <c r="H384" s="5" t="s">
        <v>636</v>
      </c>
      <c r="J384" s="8"/>
      <c r="K384" s="330"/>
      <c r="L384" s="8"/>
      <c r="M384" s="15"/>
      <c r="N384" s="15"/>
      <c r="O384" s="15"/>
      <c r="P384" s="15"/>
      <c r="Q384" s="15"/>
      <c r="T384" s="1"/>
      <c r="U384" s="1"/>
      <c r="V384" s="1"/>
      <c r="W384" s="1"/>
      <c r="X384" s="1"/>
    </row>
    <row r="385" spans="5:24">
      <c r="E385" s="2"/>
      <c r="G385" s="5" t="s">
        <v>221</v>
      </c>
      <c r="H385" s="5" t="s">
        <v>637</v>
      </c>
      <c r="J385" s="8"/>
      <c r="K385" s="330"/>
      <c r="L385" s="8"/>
      <c r="M385" s="15"/>
      <c r="N385" s="15"/>
      <c r="O385" s="15"/>
      <c r="P385" s="15"/>
      <c r="Q385" s="15"/>
      <c r="T385" s="1"/>
      <c r="U385" s="1"/>
      <c r="V385" s="1"/>
      <c r="W385" s="1"/>
      <c r="X385" s="1"/>
    </row>
    <row r="386" spans="5:24">
      <c r="E386" s="2"/>
      <c r="G386" s="5" t="s">
        <v>221</v>
      </c>
      <c r="H386" s="5" t="s">
        <v>638</v>
      </c>
      <c r="J386" s="8"/>
      <c r="K386" s="330"/>
      <c r="L386" s="8"/>
      <c r="M386" s="15"/>
      <c r="N386" s="15"/>
      <c r="O386" s="15"/>
      <c r="P386" s="15"/>
      <c r="Q386" s="15"/>
      <c r="T386" s="1"/>
      <c r="U386" s="1"/>
      <c r="V386" s="1"/>
      <c r="W386" s="1"/>
      <c r="X386" s="1"/>
    </row>
    <row r="387" spans="5:24">
      <c r="E387" s="2"/>
      <c r="G387" s="5" t="s">
        <v>221</v>
      </c>
      <c r="H387" s="5" t="s">
        <v>594</v>
      </c>
      <c r="J387" s="8"/>
      <c r="K387" s="330"/>
      <c r="L387" s="8"/>
      <c r="M387" s="15"/>
      <c r="N387" s="15"/>
      <c r="O387" s="15"/>
      <c r="P387" s="15"/>
      <c r="Q387" s="15"/>
      <c r="T387" s="1"/>
      <c r="U387" s="1"/>
      <c r="V387" s="1"/>
      <c r="W387" s="1"/>
      <c r="X387" s="1"/>
    </row>
    <row r="388" spans="5:24">
      <c r="E388" s="2"/>
      <c r="G388" s="5" t="s">
        <v>221</v>
      </c>
      <c r="H388" s="5" t="s">
        <v>639</v>
      </c>
      <c r="J388" s="8"/>
      <c r="K388" s="330"/>
      <c r="L388" s="8"/>
      <c r="M388" s="15"/>
      <c r="N388" s="15"/>
      <c r="O388" s="15"/>
      <c r="P388" s="15"/>
      <c r="Q388" s="15"/>
      <c r="T388" s="1"/>
      <c r="U388" s="1"/>
      <c r="V388" s="1"/>
      <c r="W388" s="1"/>
      <c r="X388" s="1"/>
    </row>
    <row r="389" spans="5:24">
      <c r="E389" s="2"/>
      <c r="G389" s="5" t="s">
        <v>221</v>
      </c>
      <c r="H389" s="5" t="s">
        <v>640</v>
      </c>
      <c r="J389" s="8"/>
      <c r="K389" s="330"/>
      <c r="L389" s="8"/>
      <c r="M389" s="15"/>
      <c r="N389" s="15"/>
      <c r="O389" s="15"/>
      <c r="P389" s="15"/>
      <c r="Q389" s="15"/>
      <c r="T389" s="1"/>
      <c r="U389" s="1"/>
      <c r="V389" s="1"/>
      <c r="W389" s="1"/>
      <c r="X389" s="1"/>
    </row>
    <row r="390" spans="5:24">
      <c r="E390" s="2"/>
      <c r="G390" s="5" t="s">
        <v>221</v>
      </c>
      <c r="H390" s="5" t="s">
        <v>641</v>
      </c>
      <c r="J390" s="8"/>
      <c r="K390" s="330"/>
      <c r="L390" s="8"/>
      <c r="M390" s="15"/>
      <c r="N390" s="15"/>
      <c r="O390" s="15"/>
      <c r="P390" s="15"/>
      <c r="Q390" s="15"/>
      <c r="T390" s="1"/>
      <c r="U390" s="1"/>
      <c r="V390" s="1"/>
      <c r="W390" s="1"/>
      <c r="X390" s="1"/>
    </row>
    <row r="391" spans="5:24">
      <c r="E391" s="2"/>
      <c r="G391" s="5" t="s">
        <v>221</v>
      </c>
      <c r="H391" s="5" t="s">
        <v>642</v>
      </c>
      <c r="J391" s="8"/>
      <c r="K391" s="330"/>
      <c r="L391" s="8"/>
      <c r="M391" s="15"/>
      <c r="N391" s="15"/>
      <c r="O391" s="15"/>
      <c r="P391" s="15"/>
      <c r="Q391" s="15"/>
      <c r="T391" s="1"/>
      <c r="U391" s="1"/>
      <c r="V391" s="1"/>
      <c r="W391" s="1"/>
      <c r="X391" s="1"/>
    </row>
    <row r="392" spans="5:24">
      <c r="E392" s="2"/>
      <c r="G392" s="5" t="s">
        <v>221</v>
      </c>
      <c r="H392" s="5" t="s">
        <v>643</v>
      </c>
      <c r="J392" s="8"/>
      <c r="K392" s="330"/>
      <c r="L392" s="8"/>
      <c r="M392" s="15"/>
      <c r="N392" s="15"/>
      <c r="O392" s="15"/>
      <c r="P392" s="15"/>
      <c r="Q392" s="15"/>
      <c r="T392" s="1"/>
      <c r="U392" s="1"/>
      <c r="V392" s="1"/>
      <c r="W392" s="1"/>
      <c r="X392" s="1"/>
    </row>
    <row r="393" spans="5:24">
      <c r="E393" s="2"/>
      <c r="G393" s="5" t="s">
        <v>221</v>
      </c>
      <c r="H393" s="5" t="s">
        <v>644</v>
      </c>
      <c r="J393" s="8"/>
      <c r="K393" s="330"/>
      <c r="L393" s="8"/>
      <c r="M393" s="15"/>
      <c r="N393" s="15"/>
      <c r="O393" s="15"/>
      <c r="P393" s="15"/>
      <c r="Q393" s="15"/>
      <c r="T393" s="1"/>
      <c r="U393" s="1"/>
      <c r="V393" s="1"/>
      <c r="W393" s="1"/>
      <c r="X393" s="1"/>
    </row>
    <row r="394" spans="5:24">
      <c r="E394" s="2"/>
      <c r="G394" s="5" t="s">
        <v>221</v>
      </c>
      <c r="H394" s="5" t="s">
        <v>645</v>
      </c>
      <c r="J394" s="8"/>
      <c r="K394" s="330"/>
      <c r="L394" s="8"/>
      <c r="M394" s="15"/>
      <c r="N394" s="15"/>
      <c r="O394" s="15"/>
      <c r="P394" s="15"/>
      <c r="Q394" s="15"/>
      <c r="T394" s="1"/>
      <c r="U394" s="1"/>
      <c r="V394" s="1"/>
      <c r="W394" s="1"/>
      <c r="X394" s="1"/>
    </row>
    <row r="395" spans="5:24">
      <c r="E395" s="2"/>
      <c r="G395" s="5" t="s">
        <v>221</v>
      </c>
      <c r="H395" s="5" t="s">
        <v>646</v>
      </c>
      <c r="J395" s="8"/>
      <c r="K395" s="330"/>
      <c r="L395" s="8"/>
      <c r="M395" s="15"/>
      <c r="N395" s="15"/>
      <c r="O395" s="15"/>
      <c r="P395" s="15"/>
      <c r="Q395" s="15"/>
      <c r="T395" s="1"/>
      <c r="U395" s="1"/>
      <c r="V395" s="1"/>
      <c r="W395" s="1"/>
      <c r="X395" s="1"/>
    </row>
    <row r="396" spans="5:24">
      <c r="E396" s="2"/>
      <c r="G396" s="5" t="s">
        <v>221</v>
      </c>
      <c r="H396" s="5" t="s">
        <v>647</v>
      </c>
      <c r="J396" s="8"/>
      <c r="K396" s="330"/>
      <c r="L396" s="8"/>
      <c r="M396" s="15"/>
      <c r="N396" s="15"/>
      <c r="O396" s="15"/>
      <c r="P396" s="15"/>
      <c r="Q396" s="15"/>
      <c r="T396" s="1"/>
      <c r="U396" s="1"/>
      <c r="V396" s="1"/>
      <c r="W396" s="1"/>
      <c r="X396" s="1"/>
    </row>
    <row r="397" spans="5:24">
      <c r="E397" s="2"/>
      <c r="G397" s="5" t="s">
        <v>221</v>
      </c>
      <c r="H397" s="5" t="s">
        <v>648</v>
      </c>
      <c r="J397" s="8"/>
      <c r="K397" s="330"/>
      <c r="L397" s="8"/>
      <c r="M397" s="15"/>
      <c r="N397" s="15"/>
      <c r="O397" s="15"/>
      <c r="P397" s="15"/>
      <c r="Q397" s="15"/>
      <c r="T397" s="1"/>
      <c r="U397" s="1"/>
      <c r="V397" s="1"/>
      <c r="W397" s="1"/>
      <c r="X397" s="1"/>
    </row>
    <row r="398" spans="5:24">
      <c r="E398" s="2"/>
      <c r="G398" s="5" t="s">
        <v>221</v>
      </c>
      <c r="H398" s="5" t="s">
        <v>649</v>
      </c>
      <c r="J398" s="8"/>
      <c r="K398" s="330"/>
      <c r="L398" s="8"/>
      <c r="M398" s="15"/>
      <c r="N398" s="15"/>
      <c r="O398" s="15"/>
      <c r="P398" s="15"/>
      <c r="Q398" s="15"/>
      <c r="T398" s="1"/>
      <c r="U398" s="1"/>
      <c r="V398" s="1"/>
      <c r="W398" s="1"/>
      <c r="X398" s="1"/>
    </row>
    <row r="399" spans="5:24">
      <c r="E399" s="2"/>
      <c r="G399" s="5" t="s">
        <v>221</v>
      </c>
      <c r="H399" s="5" t="s">
        <v>650</v>
      </c>
      <c r="J399" s="8"/>
      <c r="K399" s="330"/>
      <c r="L399" s="8"/>
      <c r="M399" s="15"/>
      <c r="N399" s="15"/>
      <c r="O399" s="15"/>
      <c r="P399" s="15"/>
      <c r="Q399" s="15"/>
      <c r="T399" s="1"/>
      <c r="U399" s="1"/>
      <c r="V399" s="1"/>
      <c r="W399" s="1"/>
      <c r="X399" s="1"/>
    </row>
    <row r="400" spans="5:24">
      <c r="E400" s="2"/>
      <c r="G400" s="5" t="s">
        <v>221</v>
      </c>
      <c r="H400" s="5" t="s">
        <v>651</v>
      </c>
      <c r="J400" s="8"/>
      <c r="K400" s="330"/>
      <c r="L400" s="8"/>
      <c r="M400" s="15"/>
      <c r="N400" s="15"/>
      <c r="O400" s="15"/>
      <c r="P400" s="15"/>
      <c r="Q400" s="15"/>
      <c r="T400" s="1"/>
      <c r="U400" s="1"/>
      <c r="V400" s="1"/>
      <c r="W400" s="1"/>
      <c r="X400" s="1"/>
    </row>
    <row r="401" spans="5:24">
      <c r="E401" s="2"/>
      <c r="G401" s="5" t="s">
        <v>221</v>
      </c>
      <c r="H401" s="5" t="s">
        <v>652</v>
      </c>
      <c r="J401" s="8"/>
      <c r="K401" s="330"/>
      <c r="L401" s="8"/>
      <c r="M401" s="15"/>
      <c r="N401" s="15"/>
      <c r="O401" s="15"/>
      <c r="P401" s="15"/>
      <c r="Q401" s="15"/>
      <c r="T401" s="1"/>
      <c r="U401" s="1"/>
      <c r="V401" s="1"/>
      <c r="W401" s="1"/>
      <c r="X401" s="1"/>
    </row>
    <row r="402" spans="5:24">
      <c r="E402" s="2"/>
      <c r="G402" s="5" t="s">
        <v>221</v>
      </c>
      <c r="H402" s="5" t="s">
        <v>653</v>
      </c>
      <c r="J402" s="8"/>
      <c r="K402" s="330"/>
      <c r="L402" s="8"/>
      <c r="M402" s="15"/>
      <c r="N402" s="15"/>
      <c r="O402" s="15"/>
      <c r="P402" s="15"/>
      <c r="Q402" s="15"/>
      <c r="T402" s="1"/>
      <c r="U402" s="1"/>
      <c r="V402" s="1"/>
      <c r="W402" s="1"/>
      <c r="X402" s="1"/>
    </row>
    <row r="403" spans="5:24">
      <c r="E403" s="2"/>
      <c r="G403" s="5" t="s">
        <v>221</v>
      </c>
      <c r="H403" s="5" t="s">
        <v>654</v>
      </c>
      <c r="J403" s="8"/>
      <c r="K403" s="330"/>
      <c r="L403" s="8"/>
      <c r="M403" s="15"/>
      <c r="N403" s="15"/>
      <c r="O403" s="15"/>
      <c r="P403" s="15"/>
      <c r="Q403" s="15"/>
      <c r="T403" s="1"/>
      <c r="U403" s="1"/>
      <c r="V403" s="1"/>
      <c r="W403" s="1"/>
      <c r="X403" s="1"/>
    </row>
    <row r="404" spans="5:24">
      <c r="E404" s="2"/>
      <c r="G404" s="5" t="s">
        <v>221</v>
      </c>
      <c r="H404" s="5" t="s">
        <v>655</v>
      </c>
      <c r="J404" s="8"/>
      <c r="K404" s="330"/>
      <c r="L404" s="8"/>
      <c r="M404" s="15"/>
      <c r="N404" s="15"/>
      <c r="O404" s="15"/>
      <c r="P404" s="15"/>
      <c r="Q404" s="15"/>
      <c r="T404" s="1"/>
      <c r="U404" s="1"/>
      <c r="V404" s="1"/>
      <c r="W404" s="1"/>
      <c r="X404" s="1"/>
    </row>
    <row r="405" spans="5:24">
      <c r="E405" s="2"/>
      <c r="G405" s="5" t="s">
        <v>221</v>
      </c>
      <c r="H405" s="5" t="s">
        <v>656</v>
      </c>
      <c r="J405" s="8"/>
      <c r="K405" s="330"/>
      <c r="L405" s="8"/>
      <c r="M405" s="15"/>
      <c r="N405" s="15"/>
      <c r="O405" s="15"/>
      <c r="P405" s="15"/>
      <c r="Q405" s="15"/>
      <c r="T405" s="1"/>
      <c r="U405" s="1"/>
      <c r="V405" s="1"/>
      <c r="W405" s="1"/>
      <c r="X405" s="1"/>
    </row>
    <row r="406" spans="5:24">
      <c r="E406" s="2"/>
      <c r="G406" s="5" t="s">
        <v>221</v>
      </c>
      <c r="H406" s="5" t="s">
        <v>657</v>
      </c>
      <c r="J406" s="8"/>
      <c r="K406" s="330"/>
      <c r="L406" s="8"/>
      <c r="M406" s="15"/>
      <c r="N406" s="15"/>
      <c r="O406" s="15"/>
      <c r="P406" s="15"/>
      <c r="Q406" s="15"/>
      <c r="T406" s="1"/>
      <c r="U406" s="1"/>
      <c r="V406" s="1"/>
      <c r="W406" s="1"/>
      <c r="X406" s="1"/>
    </row>
    <row r="407" spans="5:24">
      <c r="E407" s="2"/>
      <c r="G407" s="5" t="s">
        <v>221</v>
      </c>
      <c r="H407" s="5" t="s">
        <v>658</v>
      </c>
      <c r="J407" s="8"/>
      <c r="K407" s="330"/>
      <c r="L407" s="8"/>
      <c r="M407" s="15"/>
      <c r="N407" s="15"/>
      <c r="O407" s="15"/>
      <c r="P407" s="15"/>
      <c r="Q407" s="15"/>
      <c r="T407" s="1"/>
      <c r="U407" s="1"/>
      <c r="V407" s="1"/>
      <c r="W407" s="1"/>
      <c r="X407" s="1"/>
    </row>
    <row r="408" spans="5:24">
      <c r="E408" s="2"/>
      <c r="G408" s="5" t="s">
        <v>221</v>
      </c>
      <c r="H408" s="5" t="s">
        <v>659</v>
      </c>
      <c r="J408" s="8"/>
      <c r="K408" s="330"/>
      <c r="L408" s="8"/>
      <c r="M408" s="15"/>
      <c r="N408" s="15"/>
      <c r="O408" s="15"/>
      <c r="P408" s="15"/>
      <c r="Q408" s="15"/>
      <c r="T408" s="1"/>
      <c r="U408" s="1"/>
      <c r="V408" s="1"/>
      <c r="W408" s="1"/>
      <c r="X408" s="1"/>
    </row>
    <row r="409" spans="5:24">
      <c r="E409" s="2"/>
      <c r="G409" s="5" t="s">
        <v>221</v>
      </c>
      <c r="H409" s="5" t="s">
        <v>660</v>
      </c>
      <c r="J409" s="8"/>
      <c r="K409" s="330"/>
      <c r="L409" s="8"/>
      <c r="M409" s="15"/>
      <c r="N409" s="15"/>
      <c r="O409" s="15"/>
      <c r="P409" s="15"/>
      <c r="Q409" s="15"/>
      <c r="T409" s="1"/>
      <c r="U409" s="1"/>
      <c r="V409" s="1"/>
      <c r="W409" s="1"/>
      <c r="X409" s="1"/>
    </row>
    <row r="410" spans="5:24">
      <c r="E410" s="2"/>
      <c r="G410" s="5" t="s">
        <v>221</v>
      </c>
      <c r="H410" s="5" t="s">
        <v>661</v>
      </c>
      <c r="J410" s="8"/>
      <c r="K410" s="330"/>
      <c r="L410" s="8"/>
      <c r="M410" s="15"/>
      <c r="N410" s="15"/>
      <c r="O410" s="15"/>
      <c r="P410" s="15"/>
      <c r="Q410" s="15"/>
      <c r="T410" s="1"/>
      <c r="U410" s="1"/>
      <c r="V410" s="1"/>
      <c r="W410" s="1"/>
      <c r="X410" s="1"/>
    </row>
    <row r="411" spans="5:24">
      <c r="E411" s="2"/>
      <c r="G411" s="5" t="s">
        <v>221</v>
      </c>
      <c r="H411" s="5" t="s">
        <v>662</v>
      </c>
      <c r="J411" s="8"/>
      <c r="K411" s="330"/>
      <c r="L411" s="8"/>
      <c r="M411" s="15"/>
      <c r="N411" s="15"/>
      <c r="O411" s="15"/>
      <c r="P411" s="15"/>
      <c r="Q411" s="15"/>
      <c r="T411" s="1"/>
      <c r="U411" s="1"/>
      <c r="V411" s="1"/>
      <c r="W411" s="1"/>
      <c r="X411" s="1"/>
    </row>
    <row r="412" spans="5:24">
      <c r="E412" s="2"/>
      <c r="G412" s="5" t="s">
        <v>221</v>
      </c>
      <c r="H412" s="5" t="s">
        <v>663</v>
      </c>
      <c r="J412" s="8"/>
      <c r="K412" s="330"/>
      <c r="L412" s="8"/>
      <c r="M412" s="15"/>
      <c r="N412" s="15"/>
      <c r="O412" s="15"/>
      <c r="P412" s="15"/>
      <c r="Q412" s="15"/>
      <c r="T412" s="1"/>
      <c r="U412" s="1"/>
      <c r="V412" s="1"/>
      <c r="W412" s="1"/>
      <c r="X412" s="1"/>
    </row>
    <row r="413" spans="5:24">
      <c r="E413" s="2"/>
      <c r="G413" s="5" t="s">
        <v>221</v>
      </c>
      <c r="H413" s="5" t="s">
        <v>664</v>
      </c>
      <c r="J413" s="8"/>
      <c r="K413" s="330"/>
      <c r="L413" s="8"/>
      <c r="M413" s="15"/>
      <c r="N413" s="15"/>
      <c r="O413" s="15"/>
      <c r="P413" s="15"/>
      <c r="Q413" s="15"/>
      <c r="T413" s="1"/>
      <c r="U413" s="1"/>
      <c r="V413" s="1"/>
      <c r="W413" s="1"/>
      <c r="X413" s="1"/>
    </row>
    <row r="414" spans="5:24">
      <c r="E414" s="2"/>
      <c r="G414" s="5" t="s">
        <v>221</v>
      </c>
      <c r="H414" s="5" t="s">
        <v>665</v>
      </c>
      <c r="J414" s="8"/>
      <c r="K414" s="330"/>
      <c r="L414" s="8"/>
      <c r="M414" s="15"/>
      <c r="N414" s="15"/>
      <c r="O414" s="15"/>
      <c r="P414" s="15"/>
      <c r="Q414" s="15"/>
      <c r="T414" s="1"/>
      <c r="U414" s="1"/>
      <c r="V414" s="1"/>
      <c r="W414" s="1"/>
      <c r="X414" s="1"/>
    </row>
    <row r="415" spans="5:24">
      <c r="E415" s="2"/>
      <c r="G415" s="5" t="s">
        <v>223</v>
      </c>
      <c r="H415" s="5" t="s">
        <v>666</v>
      </c>
      <c r="J415" s="8"/>
      <c r="K415" s="330"/>
      <c r="L415" s="8"/>
      <c r="M415" s="15"/>
      <c r="N415" s="15"/>
      <c r="O415" s="15"/>
      <c r="P415" s="15"/>
      <c r="Q415" s="15"/>
      <c r="T415" s="1"/>
      <c r="U415" s="1"/>
      <c r="V415" s="1"/>
      <c r="W415" s="1"/>
      <c r="X415" s="1"/>
    </row>
    <row r="416" spans="5:24">
      <c r="E416" s="2"/>
      <c r="G416" s="5" t="s">
        <v>223</v>
      </c>
      <c r="H416" s="5" t="s">
        <v>667</v>
      </c>
      <c r="J416" s="8"/>
      <c r="K416" s="330"/>
      <c r="L416" s="8"/>
      <c r="M416" s="15"/>
      <c r="N416" s="15"/>
      <c r="O416" s="15"/>
      <c r="P416" s="15"/>
      <c r="Q416" s="15"/>
      <c r="T416" s="1"/>
      <c r="U416" s="1"/>
      <c r="V416" s="1"/>
      <c r="W416" s="1"/>
      <c r="X416" s="1"/>
    </row>
    <row r="417" spans="5:24">
      <c r="E417" s="2"/>
      <c r="G417" s="5" t="s">
        <v>223</v>
      </c>
      <c r="H417" s="5" t="s">
        <v>668</v>
      </c>
      <c r="J417" s="8"/>
      <c r="K417" s="330"/>
      <c r="L417" s="8"/>
      <c r="M417" s="15"/>
      <c r="N417" s="15"/>
      <c r="O417" s="15"/>
      <c r="P417" s="15"/>
      <c r="Q417" s="15"/>
      <c r="T417" s="1"/>
      <c r="U417" s="1"/>
      <c r="V417" s="1"/>
      <c r="W417" s="1"/>
      <c r="X417" s="1"/>
    </row>
    <row r="418" spans="5:24">
      <c r="E418" s="2"/>
      <c r="G418" s="5" t="s">
        <v>223</v>
      </c>
      <c r="H418" s="5" t="s">
        <v>669</v>
      </c>
      <c r="J418" s="8"/>
      <c r="K418" s="330"/>
      <c r="L418" s="8"/>
      <c r="M418" s="15"/>
      <c r="N418" s="15"/>
      <c r="O418" s="15"/>
      <c r="P418" s="15"/>
      <c r="Q418" s="15"/>
      <c r="T418" s="1"/>
      <c r="U418" s="1"/>
      <c r="V418" s="1"/>
      <c r="W418" s="1"/>
      <c r="X418" s="1"/>
    </row>
    <row r="419" spans="5:24">
      <c r="E419" s="2"/>
      <c r="G419" s="5" t="s">
        <v>223</v>
      </c>
      <c r="H419" s="5" t="s">
        <v>670</v>
      </c>
      <c r="J419" s="8"/>
      <c r="K419" s="330"/>
      <c r="L419" s="8"/>
      <c r="M419" s="15"/>
      <c r="N419" s="15"/>
      <c r="O419" s="15"/>
      <c r="P419" s="15"/>
      <c r="Q419" s="15"/>
      <c r="T419" s="1"/>
      <c r="U419" s="1"/>
      <c r="V419" s="1"/>
      <c r="W419" s="1"/>
      <c r="X419" s="1"/>
    </row>
    <row r="420" spans="5:24">
      <c r="E420" s="2"/>
      <c r="G420" s="5" t="s">
        <v>223</v>
      </c>
      <c r="H420" s="5" t="s">
        <v>671</v>
      </c>
      <c r="J420" s="8"/>
      <c r="K420" s="330"/>
      <c r="L420" s="8"/>
      <c r="M420" s="15"/>
      <c r="N420" s="15"/>
      <c r="O420" s="15"/>
      <c r="P420" s="15"/>
      <c r="Q420" s="15"/>
      <c r="T420" s="1"/>
      <c r="U420" s="1"/>
      <c r="V420" s="1"/>
      <c r="W420" s="1"/>
      <c r="X420" s="1"/>
    </row>
    <row r="421" spans="5:24">
      <c r="E421" s="2"/>
      <c r="G421" s="5" t="s">
        <v>223</v>
      </c>
      <c r="H421" s="5" t="s">
        <v>672</v>
      </c>
      <c r="J421" s="8"/>
      <c r="K421" s="330"/>
      <c r="L421" s="8"/>
      <c r="M421" s="15"/>
      <c r="N421" s="15"/>
      <c r="O421" s="15"/>
      <c r="P421" s="15"/>
      <c r="Q421" s="15"/>
      <c r="T421" s="1"/>
      <c r="U421" s="1"/>
      <c r="V421" s="1"/>
      <c r="W421" s="1"/>
      <c r="X421" s="1"/>
    </row>
    <row r="422" spans="5:24">
      <c r="E422" s="2"/>
      <c r="G422" s="5" t="s">
        <v>223</v>
      </c>
      <c r="H422" s="5" t="s">
        <v>673</v>
      </c>
      <c r="J422" s="8"/>
      <c r="K422" s="330"/>
      <c r="L422" s="8"/>
      <c r="M422" s="15"/>
      <c r="N422" s="15"/>
      <c r="O422" s="15"/>
      <c r="P422" s="15"/>
      <c r="Q422" s="15"/>
      <c r="T422" s="1"/>
      <c r="U422" s="1"/>
      <c r="V422" s="1"/>
      <c r="W422" s="1"/>
      <c r="X422" s="1"/>
    </row>
    <row r="423" spans="5:24">
      <c r="E423" s="2"/>
      <c r="G423" s="5" t="s">
        <v>223</v>
      </c>
      <c r="H423" s="5" t="s">
        <v>674</v>
      </c>
      <c r="J423" s="8"/>
      <c r="K423" s="330"/>
      <c r="L423" s="8"/>
      <c r="M423" s="15"/>
      <c r="N423" s="15"/>
      <c r="O423" s="15"/>
      <c r="P423" s="15"/>
      <c r="Q423" s="15"/>
      <c r="T423" s="1"/>
      <c r="U423" s="1"/>
      <c r="V423" s="1"/>
      <c r="W423" s="1"/>
      <c r="X423" s="1"/>
    </row>
    <row r="424" spans="5:24">
      <c r="E424" s="2"/>
      <c r="G424" s="5" t="s">
        <v>223</v>
      </c>
      <c r="H424" s="5" t="s">
        <v>675</v>
      </c>
      <c r="J424" s="8"/>
      <c r="K424" s="330"/>
      <c r="L424" s="8"/>
      <c r="M424" s="15"/>
      <c r="N424" s="15"/>
      <c r="O424" s="15"/>
      <c r="P424" s="15"/>
      <c r="Q424" s="15"/>
      <c r="T424" s="1"/>
      <c r="U424" s="1"/>
      <c r="V424" s="1"/>
      <c r="W424" s="1"/>
      <c r="X424" s="1"/>
    </row>
    <row r="425" spans="5:24">
      <c r="E425" s="2"/>
      <c r="G425" s="5" t="s">
        <v>223</v>
      </c>
      <c r="H425" s="5" t="s">
        <v>676</v>
      </c>
      <c r="J425" s="8"/>
      <c r="K425" s="330"/>
      <c r="L425" s="8"/>
      <c r="M425" s="15"/>
      <c r="N425" s="15"/>
      <c r="O425" s="15"/>
      <c r="P425" s="15"/>
      <c r="Q425" s="15"/>
      <c r="T425" s="1"/>
      <c r="U425" s="1"/>
      <c r="V425" s="1"/>
      <c r="W425" s="1"/>
      <c r="X425" s="1"/>
    </row>
    <row r="426" spans="5:24">
      <c r="E426" s="2"/>
      <c r="G426" s="5" t="s">
        <v>223</v>
      </c>
      <c r="H426" s="5" t="s">
        <v>677</v>
      </c>
      <c r="J426" s="8"/>
      <c r="K426" s="330"/>
      <c r="L426" s="8"/>
      <c r="M426" s="15"/>
      <c r="N426" s="15"/>
      <c r="O426" s="15"/>
      <c r="P426" s="15"/>
      <c r="Q426" s="15"/>
      <c r="T426" s="1"/>
      <c r="U426" s="1"/>
      <c r="V426" s="1"/>
      <c r="W426" s="1"/>
      <c r="X426" s="1"/>
    </row>
    <row r="427" spans="5:24">
      <c r="E427" s="2"/>
      <c r="G427" s="5" t="s">
        <v>223</v>
      </c>
      <c r="H427" s="5" t="s">
        <v>678</v>
      </c>
      <c r="J427" s="8"/>
      <c r="K427" s="330"/>
      <c r="L427" s="8"/>
      <c r="M427" s="15"/>
      <c r="N427" s="15"/>
      <c r="O427" s="15"/>
      <c r="P427" s="15"/>
      <c r="Q427" s="15"/>
      <c r="T427" s="1"/>
      <c r="U427" s="1"/>
      <c r="V427" s="1"/>
      <c r="W427" s="1"/>
      <c r="X427" s="1"/>
    </row>
    <row r="428" spans="5:24">
      <c r="E428" s="2"/>
      <c r="G428" s="5" t="s">
        <v>223</v>
      </c>
      <c r="H428" s="5" t="s">
        <v>679</v>
      </c>
      <c r="J428" s="8"/>
      <c r="K428" s="330"/>
      <c r="L428" s="8"/>
      <c r="M428" s="15"/>
      <c r="N428" s="15"/>
      <c r="O428" s="15"/>
      <c r="P428" s="15"/>
      <c r="Q428" s="15"/>
      <c r="T428" s="1"/>
      <c r="U428" s="1"/>
      <c r="V428" s="1"/>
      <c r="W428" s="1"/>
      <c r="X428" s="1"/>
    </row>
    <row r="429" spans="5:24">
      <c r="E429" s="2"/>
      <c r="G429" s="5" t="s">
        <v>223</v>
      </c>
      <c r="H429" s="5" t="s">
        <v>680</v>
      </c>
      <c r="J429" s="8"/>
      <c r="K429" s="330"/>
      <c r="L429" s="8"/>
      <c r="M429" s="15"/>
      <c r="N429" s="15"/>
      <c r="O429" s="15"/>
      <c r="P429" s="15"/>
      <c r="Q429" s="15"/>
      <c r="T429" s="1"/>
      <c r="U429" s="1"/>
      <c r="V429" s="1"/>
      <c r="W429" s="1"/>
      <c r="X429" s="1"/>
    </row>
    <row r="430" spans="5:24">
      <c r="E430" s="2"/>
      <c r="G430" s="5" t="s">
        <v>223</v>
      </c>
      <c r="H430" s="5" t="s">
        <v>681</v>
      </c>
      <c r="J430" s="8"/>
      <c r="K430" s="330"/>
      <c r="L430" s="8"/>
      <c r="M430" s="15"/>
      <c r="N430" s="15"/>
      <c r="O430" s="15"/>
      <c r="P430" s="15"/>
      <c r="Q430" s="15"/>
      <c r="T430" s="1"/>
      <c r="U430" s="1"/>
      <c r="V430" s="1"/>
      <c r="W430" s="1"/>
      <c r="X430" s="1"/>
    </row>
    <row r="431" spans="5:24">
      <c r="E431" s="2"/>
      <c r="G431" s="5" t="s">
        <v>223</v>
      </c>
      <c r="H431" s="5" t="s">
        <v>682</v>
      </c>
      <c r="J431" s="8"/>
      <c r="K431" s="330"/>
      <c r="L431" s="8"/>
      <c r="M431" s="15"/>
      <c r="N431" s="15"/>
      <c r="O431" s="15"/>
      <c r="P431" s="15"/>
      <c r="Q431" s="15"/>
      <c r="T431" s="1"/>
      <c r="U431" s="1"/>
      <c r="V431" s="1"/>
      <c r="W431" s="1"/>
      <c r="X431" s="1"/>
    </row>
    <row r="432" spans="5:24">
      <c r="E432" s="2"/>
      <c r="G432" s="5" t="s">
        <v>223</v>
      </c>
      <c r="H432" s="5" t="s">
        <v>683</v>
      </c>
      <c r="J432" s="8"/>
      <c r="K432" s="330"/>
      <c r="L432" s="8"/>
      <c r="M432" s="15"/>
      <c r="N432" s="15"/>
      <c r="O432" s="15"/>
      <c r="P432" s="15"/>
      <c r="Q432" s="15"/>
      <c r="T432" s="1"/>
      <c r="U432" s="1"/>
      <c r="V432" s="1"/>
      <c r="W432" s="1"/>
      <c r="X432" s="1"/>
    </row>
    <row r="433" spans="5:24">
      <c r="E433" s="2"/>
      <c r="G433" s="5" t="s">
        <v>223</v>
      </c>
      <c r="H433" s="5" t="s">
        <v>684</v>
      </c>
      <c r="J433" s="8"/>
      <c r="K433" s="330"/>
      <c r="L433" s="8"/>
      <c r="M433" s="15"/>
      <c r="N433" s="15"/>
      <c r="O433" s="15"/>
      <c r="P433" s="15"/>
      <c r="Q433" s="15"/>
      <c r="T433" s="1"/>
      <c r="U433" s="1"/>
      <c r="V433" s="1"/>
      <c r="W433" s="1"/>
      <c r="X433" s="1"/>
    </row>
    <row r="434" spans="5:24">
      <c r="E434" s="2"/>
      <c r="G434" s="5" t="s">
        <v>223</v>
      </c>
      <c r="H434" s="5" t="s">
        <v>685</v>
      </c>
      <c r="J434" s="8"/>
      <c r="K434" s="330"/>
      <c r="L434" s="8"/>
      <c r="M434" s="15"/>
      <c r="N434" s="15"/>
      <c r="O434" s="15"/>
      <c r="P434" s="15"/>
      <c r="Q434" s="15"/>
      <c r="T434" s="1"/>
      <c r="U434" s="1"/>
      <c r="V434" s="1"/>
      <c r="W434" s="1"/>
      <c r="X434" s="1"/>
    </row>
    <row r="435" spans="5:24">
      <c r="E435" s="2"/>
      <c r="G435" s="5" t="s">
        <v>223</v>
      </c>
      <c r="H435" s="5" t="s">
        <v>686</v>
      </c>
      <c r="J435" s="8"/>
      <c r="K435" s="330"/>
      <c r="L435" s="8"/>
      <c r="M435" s="15"/>
      <c r="N435" s="15"/>
      <c r="O435" s="15"/>
      <c r="P435" s="15"/>
      <c r="Q435" s="15"/>
      <c r="T435" s="1"/>
      <c r="U435" s="1"/>
      <c r="V435" s="1"/>
      <c r="W435" s="1"/>
      <c r="X435" s="1"/>
    </row>
    <row r="436" spans="5:24">
      <c r="E436" s="2"/>
      <c r="G436" s="5" t="s">
        <v>223</v>
      </c>
      <c r="H436" s="5" t="s">
        <v>687</v>
      </c>
      <c r="J436" s="8"/>
      <c r="K436" s="330"/>
      <c r="L436" s="8"/>
      <c r="M436" s="15"/>
      <c r="N436" s="15"/>
      <c r="O436" s="15"/>
      <c r="P436" s="15"/>
      <c r="Q436" s="15"/>
      <c r="T436" s="1"/>
      <c r="U436" s="1"/>
      <c r="V436" s="1"/>
      <c r="W436" s="1"/>
      <c r="X436" s="1"/>
    </row>
    <row r="437" spans="5:24">
      <c r="E437" s="2"/>
      <c r="G437" s="5" t="s">
        <v>223</v>
      </c>
      <c r="H437" s="5" t="s">
        <v>688</v>
      </c>
      <c r="J437" s="8"/>
      <c r="K437" s="330"/>
      <c r="L437" s="8"/>
      <c r="M437" s="15"/>
      <c r="N437" s="15"/>
      <c r="O437" s="15"/>
      <c r="P437" s="15"/>
      <c r="Q437" s="15"/>
      <c r="T437" s="1"/>
      <c r="U437" s="1"/>
      <c r="V437" s="1"/>
      <c r="W437" s="1"/>
      <c r="X437" s="1"/>
    </row>
    <row r="438" spans="5:24">
      <c r="E438" s="2"/>
      <c r="G438" s="5" t="s">
        <v>223</v>
      </c>
      <c r="H438" s="5" t="s">
        <v>689</v>
      </c>
      <c r="J438" s="8"/>
      <c r="K438" s="330"/>
      <c r="L438" s="8"/>
      <c r="M438" s="15"/>
      <c r="N438" s="15"/>
      <c r="O438" s="15"/>
      <c r="P438" s="15"/>
      <c r="Q438" s="15"/>
      <c r="T438" s="1"/>
      <c r="U438" s="1"/>
      <c r="V438" s="1"/>
      <c r="W438" s="1"/>
      <c r="X438" s="1"/>
    </row>
    <row r="439" spans="5:24">
      <c r="E439" s="2"/>
      <c r="G439" s="5" t="s">
        <v>223</v>
      </c>
      <c r="H439" s="5" t="s">
        <v>690</v>
      </c>
      <c r="J439" s="8"/>
      <c r="K439" s="330"/>
      <c r="L439" s="8"/>
      <c r="M439" s="15"/>
      <c r="N439" s="15"/>
      <c r="O439" s="15"/>
      <c r="P439" s="15"/>
      <c r="Q439" s="15"/>
      <c r="T439" s="1"/>
      <c r="U439" s="1"/>
      <c r="V439" s="1"/>
      <c r="W439" s="1"/>
      <c r="X439" s="1"/>
    </row>
    <row r="440" spans="5:24">
      <c r="E440" s="2"/>
      <c r="G440" s="5" t="s">
        <v>223</v>
      </c>
      <c r="H440" s="5" t="s">
        <v>691</v>
      </c>
      <c r="J440" s="8"/>
      <c r="K440" s="330"/>
      <c r="L440" s="8"/>
      <c r="M440" s="15"/>
      <c r="N440" s="15"/>
      <c r="O440" s="15"/>
      <c r="P440" s="15"/>
      <c r="Q440" s="15"/>
      <c r="T440" s="1"/>
      <c r="U440" s="1"/>
      <c r="V440" s="1"/>
      <c r="W440" s="1"/>
      <c r="X440" s="1"/>
    </row>
    <row r="441" spans="5:24">
      <c r="E441" s="2"/>
      <c r="G441" s="5" t="s">
        <v>223</v>
      </c>
      <c r="H441" s="5" t="s">
        <v>692</v>
      </c>
      <c r="J441" s="8"/>
      <c r="K441" s="330"/>
      <c r="L441" s="8"/>
      <c r="M441" s="15"/>
      <c r="N441" s="15"/>
      <c r="O441" s="15"/>
      <c r="P441" s="15"/>
      <c r="Q441" s="15"/>
      <c r="T441" s="1"/>
      <c r="U441" s="1"/>
      <c r="V441" s="1"/>
      <c r="W441" s="1"/>
      <c r="X441" s="1"/>
    </row>
    <row r="442" spans="5:24">
      <c r="E442" s="2"/>
      <c r="G442" s="5" t="s">
        <v>223</v>
      </c>
      <c r="H442" s="5" t="s">
        <v>693</v>
      </c>
      <c r="J442" s="8"/>
      <c r="K442" s="330"/>
      <c r="L442" s="8"/>
      <c r="M442" s="15"/>
      <c r="N442" s="15"/>
      <c r="O442" s="15"/>
      <c r="P442" s="15"/>
      <c r="Q442" s="15"/>
      <c r="T442" s="1"/>
      <c r="U442" s="1"/>
      <c r="V442" s="1"/>
      <c r="W442" s="1"/>
      <c r="X442" s="1"/>
    </row>
    <row r="443" spans="5:24">
      <c r="E443" s="2"/>
      <c r="G443" s="5" t="s">
        <v>223</v>
      </c>
      <c r="H443" s="5" t="s">
        <v>694</v>
      </c>
      <c r="J443" s="8"/>
      <c r="K443" s="330"/>
      <c r="L443" s="8"/>
      <c r="M443" s="15"/>
      <c r="N443" s="15"/>
      <c r="O443" s="15"/>
      <c r="P443" s="15"/>
      <c r="Q443" s="15"/>
      <c r="T443" s="1"/>
      <c r="U443" s="1"/>
      <c r="V443" s="1"/>
      <c r="W443" s="1"/>
      <c r="X443" s="1"/>
    </row>
    <row r="444" spans="5:24">
      <c r="E444" s="2"/>
      <c r="G444" s="5" t="s">
        <v>223</v>
      </c>
      <c r="H444" s="5" t="s">
        <v>695</v>
      </c>
      <c r="J444" s="8"/>
      <c r="K444" s="330"/>
      <c r="L444" s="8"/>
      <c r="M444" s="15"/>
      <c r="N444" s="15"/>
      <c r="O444" s="15"/>
      <c r="P444" s="15"/>
      <c r="Q444" s="15"/>
      <c r="T444" s="1"/>
      <c r="U444" s="1"/>
      <c r="V444" s="1"/>
      <c r="W444" s="1"/>
      <c r="X444" s="1"/>
    </row>
    <row r="445" spans="5:24">
      <c r="E445" s="2"/>
      <c r="G445" s="5" t="s">
        <v>223</v>
      </c>
      <c r="H445" s="5" t="s">
        <v>696</v>
      </c>
      <c r="J445" s="8"/>
      <c r="K445" s="330"/>
      <c r="L445" s="8"/>
      <c r="M445" s="15"/>
      <c r="N445" s="15"/>
      <c r="O445" s="15"/>
      <c r="P445" s="15"/>
      <c r="Q445" s="15"/>
      <c r="T445" s="1"/>
      <c r="U445" s="1"/>
      <c r="V445" s="1"/>
      <c r="W445" s="1"/>
      <c r="X445" s="1"/>
    </row>
    <row r="446" spans="5:24">
      <c r="E446" s="2"/>
      <c r="G446" s="5" t="s">
        <v>223</v>
      </c>
      <c r="H446" s="5" t="s">
        <v>697</v>
      </c>
      <c r="J446" s="8"/>
      <c r="K446" s="330"/>
      <c r="L446" s="8"/>
      <c r="M446" s="15"/>
      <c r="N446" s="15"/>
      <c r="O446" s="15"/>
      <c r="P446" s="15"/>
      <c r="Q446" s="15"/>
      <c r="T446" s="1"/>
      <c r="U446" s="1"/>
      <c r="V446" s="1"/>
      <c r="W446" s="1"/>
      <c r="X446" s="1"/>
    </row>
    <row r="447" spans="5:24">
      <c r="E447" s="2"/>
      <c r="G447" s="5" t="s">
        <v>223</v>
      </c>
      <c r="H447" s="5" t="s">
        <v>698</v>
      </c>
      <c r="J447" s="8"/>
      <c r="K447" s="330"/>
      <c r="L447" s="8"/>
      <c r="M447" s="15"/>
      <c r="N447" s="15"/>
      <c r="O447" s="15"/>
      <c r="P447" s="15"/>
      <c r="Q447" s="15"/>
      <c r="T447" s="1"/>
      <c r="U447" s="1"/>
      <c r="V447" s="1"/>
      <c r="W447" s="1"/>
      <c r="X447" s="1"/>
    </row>
    <row r="448" spans="5:24">
      <c r="E448" s="2"/>
      <c r="G448" s="5" t="s">
        <v>223</v>
      </c>
      <c r="H448" s="5" t="s">
        <v>699</v>
      </c>
      <c r="J448" s="8"/>
      <c r="K448" s="330"/>
      <c r="L448" s="8"/>
      <c r="M448" s="15"/>
      <c r="N448" s="15"/>
      <c r="O448" s="15"/>
      <c r="P448" s="15"/>
      <c r="Q448" s="15"/>
      <c r="T448" s="1"/>
      <c r="U448" s="1"/>
      <c r="V448" s="1"/>
      <c r="W448" s="1"/>
      <c r="X448" s="1"/>
    </row>
    <row r="449" spans="5:24">
      <c r="E449" s="2"/>
      <c r="G449" s="5" t="s">
        <v>223</v>
      </c>
      <c r="H449" s="5" t="s">
        <v>700</v>
      </c>
      <c r="J449" s="8"/>
      <c r="K449" s="330"/>
      <c r="L449" s="8"/>
      <c r="M449" s="15"/>
      <c r="N449" s="15"/>
      <c r="O449" s="15"/>
      <c r="P449" s="15"/>
      <c r="Q449" s="15"/>
      <c r="T449" s="1"/>
      <c r="U449" s="1"/>
      <c r="V449" s="1"/>
      <c r="W449" s="1"/>
      <c r="X449" s="1"/>
    </row>
    <row r="450" spans="5:24">
      <c r="E450" s="2"/>
      <c r="G450" s="5" t="s">
        <v>223</v>
      </c>
      <c r="H450" s="5" t="s">
        <v>701</v>
      </c>
      <c r="J450" s="8"/>
      <c r="K450" s="330"/>
      <c r="L450" s="8"/>
      <c r="M450" s="15"/>
      <c r="N450" s="15"/>
      <c r="O450" s="15"/>
      <c r="P450" s="15"/>
      <c r="Q450" s="15"/>
      <c r="T450" s="1"/>
      <c r="U450" s="1"/>
      <c r="V450" s="1"/>
      <c r="W450" s="1"/>
      <c r="X450" s="1"/>
    </row>
    <row r="451" spans="5:24">
      <c r="E451" s="2"/>
      <c r="G451" s="5" t="s">
        <v>223</v>
      </c>
      <c r="H451" s="5" t="s">
        <v>702</v>
      </c>
      <c r="J451" s="8"/>
      <c r="K451" s="330"/>
      <c r="L451" s="8"/>
      <c r="M451" s="15"/>
      <c r="N451" s="15"/>
      <c r="O451" s="15"/>
      <c r="P451" s="15"/>
      <c r="Q451" s="15"/>
      <c r="T451" s="1"/>
      <c r="U451" s="1"/>
      <c r="V451" s="1"/>
      <c r="W451" s="1"/>
      <c r="X451" s="1"/>
    </row>
    <row r="452" spans="5:24">
      <c r="E452" s="2"/>
      <c r="G452" s="5" t="s">
        <v>223</v>
      </c>
      <c r="H452" s="5" t="s">
        <v>703</v>
      </c>
      <c r="J452" s="8"/>
      <c r="K452" s="330"/>
      <c r="L452" s="8"/>
      <c r="M452" s="8"/>
      <c r="N452" s="15"/>
      <c r="O452" s="8"/>
      <c r="P452" s="334"/>
      <c r="Q452" s="334"/>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61" t="s">
        <v>1978</v>
      </c>
      <c r="B2" s="864" t="s">
        <v>198</v>
      </c>
      <c r="C2" s="867" t="s">
        <v>2091</v>
      </c>
      <c r="D2" s="868"/>
      <c r="E2" s="868"/>
      <c r="F2" s="869"/>
      <c r="G2" s="870" t="s">
        <v>2092</v>
      </c>
      <c r="H2" s="871"/>
      <c r="I2" s="872"/>
      <c r="J2" s="870" t="s">
        <v>2093</v>
      </c>
      <c r="K2" s="872"/>
      <c r="L2" s="855" t="s">
        <v>2094</v>
      </c>
      <c r="M2" s="856"/>
      <c r="N2" s="856"/>
      <c r="O2" s="856"/>
      <c r="P2" s="856"/>
      <c r="Q2" s="856"/>
      <c r="R2" s="856"/>
      <c r="S2" s="856"/>
      <c r="T2" s="856"/>
      <c r="U2" s="856"/>
      <c r="V2" s="856"/>
      <c r="W2" s="856"/>
      <c r="X2" s="856"/>
      <c r="Y2" s="856"/>
      <c r="Z2" s="856"/>
      <c r="AA2" s="856"/>
      <c r="AB2" s="856"/>
      <c r="AC2" s="856"/>
      <c r="AD2" s="857"/>
      <c r="AE2" s="849" t="s">
        <v>1979</v>
      </c>
      <c r="AF2" s="125"/>
      <c r="AG2" s="876" t="s">
        <v>1980</v>
      </c>
      <c r="AH2" s="879" t="s">
        <v>32</v>
      </c>
      <c r="AI2" s="882" t="s">
        <v>2090</v>
      </c>
      <c r="AJ2" s="369"/>
      <c r="AK2" s="362"/>
      <c r="AM2" s="128" t="s">
        <v>1981</v>
      </c>
      <c r="AO2" s="7" t="s">
        <v>57</v>
      </c>
      <c r="AQ2" s="870" t="s">
        <v>2091</v>
      </c>
      <c r="AR2" s="871" t="s">
        <v>2092</v>
      </c>
      <c r="AS2" s="871" t="s">
        <v>2093</v>
      </c>
      <c r="AT2" s="871" t="s">
        <v>1982</v>
      </c>
      <c r="AU2" s="871" t="s">
        <v>1983</v>
      </c>
      <c r="AV2" s="871"/>
      <c r="AW2" s="871"/>
      <c r="AX2" s="871"/>
      <c r="AY2" s="871"/>
      <c r="AZ2" s="869"/>
      <c r="BB2" s="887" t="s">
        <v>1980</v>
      </c>
      <c r="BC2" s="869" t="s">
        <v>1984</v>
      </c>
      <c r="BE2" s="849" t="s">
        <v>1985</v>
      </c>
    </row>
    <row r="3" spans="1:57" ht="27.6" customHeight="1" thickBot="1">
      <c r="A3" s="862"/>
      <c r="B3" s="865"/>
      <c r="C3" s="852" t="s">
        <v>1986</v>
      </c>
      <c r="D3" s="853"/>
      <c r="E3" s="853"/>
      <c r="F3" s="854"/>
      <c r="G3" s="852" t="s">
        <v>2096</v>
      </c>
      <c r="H3" s="853"/>
      <c r="I3" s="854"/>
      <c r="J3" s="852"/>
      <c r="K3" s="854"/>
      <c r="L3" s="858" t="s">
        <v>1987</v>
      </c>
      <c r="M3" s="859"/>
      <c r="N3" s="859"/>
      <c r="O3" s="859"/>
      <c r="P3" s="859"/>
      <c r="Q3" s="859"/>
      <c r="R3" s="859"/>
      <c r="S3" s="859"/>
      <c r="T3" s="859"/>
      <c r="U3" s="859"/>
      <c r="V3" s="859"/>
      <c r="W3" s="859"/>
      <c r="X3" s="859"/>
      <c r="Y3" s="859"/>
      <c r="Z3" s="859"/>
      <c r="AA3" s="859"/>
      <c r="AB3" s="859"/>
      <c r="AC3" s="859"/>
      <c r="AD3" s="860"/>
      <c r="AE3" s="850"/>
      <c r="AF3" s="125"/>
      <c r="AG3" s="877"/>
      <c r="AH3" s="880"/>
      <c r="AI3" s="883"/>
      <c r="AJ3" s="369"/>
      <c r="AK3" s="362"/>
      <c r="AM3" s="129"/>
      <c r="AO3" s="5" t="s">
        <v>59</v>
      </c>
      <c r="AQ3" s="852"/>
      <c r="AR3" s="853"/>
      <c r="AS3" s="853"/>
      <c r="AT3" s="853"/>
      <c r="AU3" s="853"/>
      <c r="AV3" s="853"/>
      <c r="AW3" s="853"/>
      <c r="AX3" s="853"/>
      <c r="AY3" s="853"/>
      <c r="AZ3" s="885"/>
      <c r="BB3" s="888"/>
      <c r="BC3" s="885"/>
      <c r="BE3" s="850"/>
    </row>
    <row r="4" spans="1:57" ht="24.6" thickBot="1">
      <c r="A4" s="863"/>
      <c r="B4" s="866"/>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1"/>
      <c r="AF4" s="125"/>
      <c r="AG4" s="878"/>
      <c r="AH4" s="881"/>
      <c r="AI4" s="884"/>
      <c r="AJ4" s="369"/>
      <c r="AK4" s="362"/>
      <c r="AO4" s="5" t="s">
        <v>60</v>
      </c>
      <c r="AQ4" s="874"/>
      <c r="AR4" s="875"/>
      <c r="AS4" s="875"/>
      <c r="AT4" s="875"/>
      <c r="AU4" s="875"/>
      <c r="AV4" s="875"/>
      <c r="AW4" s="875"/>
      <c r="AX4" s="875"/>
      <c r="AY4" s="875"/>
      <c r="AZ4" s="130" t="s">
        <v>1997</v>
      </c>
      <c r="BB4" s="889"/>
      <c r="BC4" s="886"/>
      <c r="BE4" s="851"/>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3" t="s">
        <v>2024</v>
      </c>
      <c r="AI5" s="366" t="s">
        <v>2086</v>
      </c>
      <c r="AJ5" s="370"/>
      <c r="AK5" s="361"/>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7" t="s">
        <v>2087</v>
      </c>
      <c r="AJ6" s="370"/>
      <c r="AK6" s="361"/>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7" t="s">
        <v>2086</v>
      </c>
      <c r="AJ7" s="370"/>
      <c r="AK7" s="361"/>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7" t="s">
        <v>2087</v>
      </c>
      <c r="AJ8" s="370"/>
      <c r="AK8" s="361"/>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4" t="s">
        <v>2085</v>
      </c>
      <c r="I9" s="59">
        <v>0</v>
      </c>
      <c r="J9" s="57">
        <v>4.4999999999999998E-2</v>
      </c>
      <c r="K9" s="59">
        <v>0</v>
      </c>
      <c r="L9" s="60">
        <v>0.223</v>
      </c>
      <c r="M9" s="371" t="s">
        <v>2085</v>
      </c>
      <c r="N9" s="61">
        <v>0.16200000000000001</v>
      </c>
      <c r="O9" s="61">
        <v>0.13800000000000001</v>
      </c>
      <c r="P9" s="61">
        <v>0.17799999999999999</v>
      </c>
      <c r="Q9" s="61">
        <v>0.19899999999999998</v>
      </c>
      <c r="R9" s="371" t="s">
        <v>2085</v>
      </c>
      <c r="S9" s="371" t="s">
        <v>2085</v>
      </c>
      <c r="T9" s="61">
        <v>0.154</v>
      </c>
      <c r="U9" s="371" t="s">
        <v>2085</v>
      </c>
      <c r="V9" s="61">
        <v>0.17</v>
      </c>
      <c r="W9" s="61">
        <v>0.11699999999999999</v>
      </c>
      <c r="X9" s="371" t="s">
        <v>2085</v>
      </c>
      <c r="Y9" s="61">
        <v>0.125</v>
      </c>
      <c r="Z9" s="61">
        <v>9.2999999999999999E-2</v>
      </c>
      <c r="AA9" s="371" t="s">
        <v>2085</v>
      </c>
      <c r="AB9" s="61">
        <v>0.10899999999999999</v>
      </c>
      <c r="AC9" s="166">
        <v>6.4000000000000001E-2</v>
      </c>
      <c r="AD9" s="64">
        <v>0</v>
      </c>
      <c r="AE9" s="153">
        <v>2.8000000000000001E-2</v>
      </c>
      <c r="AF9" s="125"/>
      <c r="AG9" s="96" t="s">
        <v>2031</v>
      </c>
      <c r="AH9" s="123" t="s">
        <v>2032</v>
      </c>
      <c r="AI9" s="367" t="s">
        <v>2088</v>
      </c>
      <c r="AJ9" s="370"/>
      <c r="AK9" s="361"/>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7" t="s">
        <v>2089</v>
      </c>
      <c r="AJ10" s="370"/>
      <c r="AK10" s="361"/>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4" t="s">
        <v>2085</v>
      </c>
      <c r="I11" s="59">
        <v>0</v>
      </c>
      <c r="J11" s="57">
        <v>2.8000000000000001E-2</v>
      </c>
      <c r="K11" s="59">
        <v>0</v>
      </c>
      <c r="L11" s="60">
        <v>0.159</v>
      </c>
      <c r="M11" s="371" t="s">
        <v>2085</v>
      </c>
      <c r="N11" s="61">
        <v>0.13799999999999998</v>
      </c>
      <c r="O11" s="61">
        <v>0.11499999999999999</v>
      </c>
      <c r="P11" s="61">
        <v>0.13100000000000001</v>
      </c>
      <c r="Q11" s="61">
        <v>0.13600000000000001</v>
      </c>
      <c r="R11" s="371" t="s">
        <v>2085</v>
      </c>
      <c r="S11" s="371" t="s">
        <v>2085</v>
      </c>
      <c r="T11" s="61">
        <v>0.10800000000000001</v>
      </c>
      <c r="U11" s="371" t="s">
        <v>2085</v>
      </c>
      <c r="V11" s="61">
        <v>0.10800000000000001</v>
      </c>
      <c r="W11" s="61">
        <v>0.10999999999999999</v>
      </c>
      <c r="X11" s="371" t="s">
        <v>2085</v>
      </c>
      <c r="Y11" s="61">
        <v>8.0000000000000016E-2</v>
      </c>
      <c r="Z11" s="61">
        <v>8.6999999999999994E-2</v>
      </c>
      <c r="AA11" s="371" t="s">
        <v>2085</v>
      </c>
      <c r="AB11" s="61">
        <v>8.6999999999999994E-2</v>
      </c>
      <c r="AC11" s="166">
        <v>5.9000000000000004E-2</v>
      </c>
      <c r="AD11" s="64">
        <v>0</v>
      </c>
      <c r="AE11" s="153">
        <v>2.4E-2</v>
      </c>
      <c r="AF11" s="125"/>
      <c r="AG11" s="96" t="s">
        <v>2035</v>
      </c>
      <c r="AH11" s="123" t="s">
        <v>2036</v>
      </c>
      <c r="AI11" s="367" t="s">
        <v>2088</v>
      </c>
      <c r="AJ11" s="370"/>
      <c r="AK11" s="359"/>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4" t="s">
        <v>2085</v>
      </c>
      <c r="I12" s="59">
        <v>0</v>
      </c>
      <c r="J12" s="57">
        <v>2.8000000000000001E-2</v>
      </c>
      <c r="K12" s="59">
        <v>0</v>
      </c>
      <c r="L12" s="60">
        <v>0.159</v>
      </c>
      <c r="M12" s="371" t="s">
        <v>2085</v>
      </c>
      <c r="N12" s="61">
        <v>0.13799999999999998</v>
      </c>
      <c r="O12" s="61">
        <v>0.11499999999999999</v>
      </c>
      <c r="P12" s="61">
        <v>0.13100000000000001</v>
      </c>
      <c r="Q12" s="61">
        <v>0.13600000000000001</v>
      </c>
      <c r="R12" s="371" t="s">
        <v>2085</v>
      </c>
      <c r="S12" s="371" t="s">
        <v>2085</v>
      </c>
      <c r="T12" s="61">
        <v>0.10800000000000001</v>
      </c>
      <c r="U12" s="371" t="s">
        <v>2085</v>
      </c>
      <c r="V12" s="61">
        <v>0.10800000000000001</v>
      </c>
      <c r="W12" s="61">
        <v>0.10999999999999999</v>
      </c>
      <c r="X12" s="371" t="s">
        <v>2085</v>
      </c>
      <c r="Y12" s="61">
        <v>8.0000000000000016E-2</v>
      </c>
      <c r="Z12" s="61">
        <v>8.6999999999999994E-2</v>
      </c>
      <c r="AA12" s="371" t="s">
        <v>2085</v>
      </c>
      <c r="AB12" s="61">
        <v>8.6999999999999994E-2</v>
      </c>
      <c r="AC12" s="166">
        <v>5.9000000000000004E-2</v>
      </c>
      <c r="AD12" s="64">
        <v>0</v>
      </c>
      <c r="AE12" s="153">
        <v>2.4E-2</v>
      </c>
      <c r="AF12" s="125"/>
      <c r="AG12" s="96" t="s">
        <v>2037</v>
      </c>
      <c r="AH12" s="123" t="s">
        <v>2038</v>
      </c>
      <c r="AI12" s="367" t="s">
        <v>2088</v>
      </c>
      <c r="AJ12" s="370"/>
      <c r="AK12" s="361"/>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7" t="s">
        <v>2089</v>
      </c>
      <c r="AJ13" s="370"/>
      <c r="AK13" s="361"/>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7" t="s">
        <v>2089</v>
      </c>
      <c r="AJ14" s="370"/>
      <c r="AK14" s="359"/>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7" t="s">
        <v>2089</v>
      </c>
      <c r="AJ15" s="370"/>
      <c r="AK15" s="359"/>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7" t="s">
        <v>2089</v>
      </c>
      <c r="AJ16" s="370"/>
      <c r="AK16" s="359"/>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2085</v>
      </c>
      <c r="Q17" s="371" t="s">
        <v>2085</v>
      </c>
      <c r="R17" s="371" t="s">
        <v>2085</v>
      </c>
      <c r="S17" s="371" t="s">
        <v>2085</v>
      </c>
      <c r="T17" s="371" t="s">
        <v>2085</v>
      </c>
      <c r="U17" s="371" t="s">
        <v>2085</v>
      </c>
      <c r="V17" s="371" t="s">
        <v>2085</v>
      </c>
      <c r="W17" s="371" t="s">
        <v>2085</v>
      </c>
      <c r="X17" s="371" t="s">
        <v>2085</v>
      </c>
      <c r="Y17" s="371" t="s">
        <v>2085</v>
      </c>
      <c r="Z17" s="371" t="s">
        <v>2085</v>
      </c>
      <c r="AA17" s="371" t="s">
        <v>2085</v>
      </c>
      <c r="AB17" s="371" t="s">
        <v>2085</v>
      </c>
      <c r="AC17" s="371" t="s">
        <v>2085</v>
      </c>
      <c r="AD17" s="64">
        <v>0</v>
      </c>
      <c r="AE17" s="153">
        <v>8.9999999999999993E-3</v>
      </c>
      <c r="AF17" s="125"/>
      <c r="AG17" s="96" t="s">
        <v>2045</v>
      </c>
      <c r="AH17" s="123"/>
      <c r="AI17" s="367" t="s">
        <v>2089</v>
      </c>
      <c r="AJ17" s="370"/>
      <c r="AK17" s="359"/>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7" t="s">
        <v>2089</v>
      </c>
      <c r="AJ18" s="370"/>
      <c r="AK18" s="359"/>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7" t="s">
        <v>2089</v>
      </c>
      <c r="AJ19" s="370"/>
      <c r="AK19" s="361"/>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7" t="s">
        <v>2089</v>
      </c>
      <c r="AJ20" s="370"/>
      <c r="AK20" s="361"/>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7" t="s">
        <v>2089</v>
      </c>
      <c r="AJ21" s="370"/>
      <c r="AK21" s="361"/>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4" t="s">
        <v>2085</v>
      </c>
      <c r="I22" s="59">
        <v>0</v>
      </c>
      <c r="J22" s="57">
        <v>1.2999999999999999E-2</v>
      </c>
      <c r="K22" s="59">
        <v>0</v>
      </c>
      <c r="L22" s="60">
        <v>0.10299999999999999</v>
      </c>
      <c r="M22" s="371" t="s">
        <v>2085</v>
      </c>
      <c r="N22" s="61">
        <v>8.5999999999999993E-2</v>
      </c>
      <c r="O22" s="61">
        <v>6.8999999999999992E-2</v>
      </c>
      <c r="P22" s="61">
        <v>0.09</v>
      </c>
      <c r="Q22" s="61">
        <v>8.5999999999999993E-2</v>
      </c>
      <c r="R22" s="371" t="s">
        <v>2085</v>
      </c>
      <c r="S22" s="371" t="s">
        <v>2085</v>
      </c>
      <c r="T22" s="61">
        <v>7.2999999999999995E-2</v>
      </c>
      <c r="U22" s="371"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7" t="s">
        <v>2088</v>
      </c>
      <c r="AJ22" s="370"/>
      <c r="AK22" s="361"/>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7" t="s">
        <v>2089</v>
      </c>
      <c r="AJ23" s="370"/>
      <c r="AK23" s="361"/>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7" t="s">
        <v>2089</v>
      </c>
      <c r="AJ24" s="370"/>
      <c r="AK24" s="361"/>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7" t="s">
        <v>2089</v>
      </c>
      <c r="AJ25" s="370"/>
      <c r="AK25" s="361"/>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7" t="s">
        <v>2089</v>
      </c>
      <c r="AJ26" s="370"/>
      <c r="AK26" s="361"/>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7" t="s">
        <v>2089</v>
      </c>
      <c r="AJ27" s="370"/>
      <c r="AK27" s="361"/>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7" t="s">
        <v>2089</v>
      </c>
      <c r="AJ28" s="370"/>
      <c r="AK28" s="361"/>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7" t="s">
        <v>2089</v>
      </c>
      <c r="AJ29" s="370"/>
      <c r="AK29" s="361"/>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4" t="s">
        <v>2085</v>
      </c>
      <c r="I30" s="59">
        <v>0</v>
      </c>
      <c r="J30" s="57">
        <v>0.02</v>
      </c>
      <c r="K30" s="59">
        <v>0</v>
      </c>
      <c r="L30" s="60">
        <v>0.129</v>
      </c>
      <c r="M30" s="371" t="s">
        <v>2085</v>
      </c>
      <c r="N30" s="61">
        <v>0.11800000000000001</v>
      </c>
      <c r="O30" s="61">
        <v>9.6000000000000002E-2</v>
      </c>
      <c r="P30" s="61">
        <v>0.109</v>
      </c>
      <c r="Q30" s="61">
        <v>0.107</v>
      </c>
      <c r="R30" s="371" t="s">
        <v>2085</v>
      </c>
      <c r="S30" s="371" t="s">
        <v>2085</v>
      </c>
      <c r="T30" s="61">
        <v>8.6999999999999994E-2</v>
      </c>
      <c r="U30" s="371" t="s">
        <v>2085</v>
      </c>
      <c r="V30" s="61">
        <v>8.1000000000000003E-2</v>
      </c>
      <c r="W30" s="61">
        <v>9.8000000000000004E-2</v>
      </c>
      <c r="X30" s="371" t="s">
        <v>2085</v>
      </c>
      <c r="Y30" s="61">
        <v>6.0999999999999999E-2</v>
      </c>
      <c r="Z30" s="61">
        <v>7.5999999999999998E-2</v>
      </c>
      <c r="AA30" s="371" t="s">
        <v>2085</v>
      </c>
      <c r="AB30" s="61">
        <v>7.0000000000000007E-2</v>
      </c>
      <c r="AC30" s="166">
        <v>0.05</v>
      </c>
      <c r="AD30" s="64">
        <v>0</v>
      </c>
      <c r="AE30" s="153">
        <v>1.7000000000000001E-2</v>
      </c>
      <c r="AF30" s="125"/>
      <c r="AG30" s="96" t="s">
        <v>2066</v>
      </c>
      <c r="AH30" s="123" t="s">
        <v>2067</v>
      </c>
      <c r="AI30" s="367" t="s">
        <v>2088</v>
      </c>
      <c r="AJ30" s="370"/>
      <c r="AK30" s="361"/>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4" t="s">
        <v>2085</v>
      </c>
      <c r="I31" s="59">
        <v>0</v>
      </c>
      <c r="J31" s="57">
        <v>0.02</v>
      </c>
      <c r="K31" s="59">
        <v>0</v>
      </c>
      <c r="L31" s="60">
        <v>0.129</v>
      </c>
      <c r="M31" s="371" t="s">
        <v>2085</v>
      </c>
      <c r="N31" s="61">
        <v>0.11800000000000001</v>
      </c>
      <c r="O31" s="61">
        <v>9.6000000000000002E-2</v>
      </c>
      <c r="P31" s="61">
        <v>0.109</v>
      </c>
      <c r="Q31" s="61">
        <v>0.107</v>
      </c>
      <c r="R31" s="371" t="s">
        <v>2085</v>
      </c>
      <c r="S31" s="371" t="s">
        <v>2085</v>
      </c>
      <c r="T31" s="61">
        <v>8.6999999999999994E-2</v>
      </c>
      <c r="U31" s="371" t="s">
        <v>2085</v>
      </c>
      <c r="V31" s="61">
        <v>8.1000000000000003E-2</v>
      </c>
      <c r="W31" s="61">
        <v>9.8000000000000004E-2</v>
      </c>
      <c r="X31" s="371" t="s">
        <v>2085</v>
      </c>
      <c r="Y31" s="61">
        <v>6.0999999999999999E-2</v>
      </c>
      <c r="Z31" s="61">
        <v>7.5999999999999998E-2</v>
      </c>
      <c r="AA31" s="371" t="s">
        <v>2085</v>
      </c>
      <c r="AB31" s="61">
        <v>7.0000000000000007E-2</v>
      </c>
      <c r="AC31" s="166">
        <v>0.05</v>
      </c>
      <c r="AD31" s="64">
        <v>0</v>
      </c>
      <c r="AE31" s="153">
        <v>1.7000000000000001E-2</v>
      </c>
      <c r="AF31" s="125"/>
      <c r="AG31" s="96" t="s">
        <v>2068</v>
      </c>
      <c r="AH31" s="123" t="s">
        <v>2069</v>
      </c>
      <c r="AI31" s="367" t="s">
        <v>2088</v>
      </c>
      <c r="AJ31" s="370"/>
      <c r="AK31" s="359"/>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7" t="s">
        <v>2089</v>
      </c>
      <c r="AJ32" s="370"/>
      <c r="AK32" s="359"/>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7" t="s">
        <v>2089</v>
      </c>
      <c r="AJ33" s="370"/>
      <c r="AK33" s="359"/>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4" t="s">
        <v>2085</v>
      </c>
      <c r="I34" s="59">
        <v>0</v>
      </c>
      <c r="J34" s="57">
        <v>1.0999999999999999E-2</v>
      </c>
      <c r="K34" s="59">
        <v>0</v>
      </c>
      <c r="L34" s="60">
        <v>0.10100000000000001</v>
      </c>
      <c r="M34" s="371" t="s">
        <v>2085</v>
      </c>
      <c r="N34" s="61">
        <v>8.4000000000000005E-2</v>
      </c>
      <c r="O34" s="61">
        <v>6.7000000000000004E-2</v>
      </c>
      <c r="P34" s="61">
        <v>9.0000000000000011E-2</v>
      </c>
      <c r="Q34" s="61">
        <v>8.4000000000000005E-2</v>
      </c>
      <c r="R34" s="371" t="s">
        <v>2085</v>
      </c>
      <c r="S34" s="371" t="s">
        <v>2085</v>
      </c>
      <c r="T34" s="61">
        <v>7.3000000000000009E-2</v>
      </c>
      <c r="U34" s="371" t="s">
        <v>2085</v>
      </c>
      <c r="V34" s="61">
        <v>6.5000000000000002E-2</v>
      </c>
      <c r="W34" s="61">
        <v>7.3000000000000009E-2</v>
      </c>
      <c r="X34" s="371" t="s">
        <v>2085</v>
      </c>
      <c r="Y34" s="61">
        <v>5.4000000000000006E-2</v>
      </c>
      <c r="Z34" s="61">
        <v>5.6000000000000008E-2</v>
      </c>
      <c r="AA34" s="371" t="s">
        <v>2085</v>
      </c>
      <c r="AB34" s="61">
        <v>4.8000000000000001E-2</v>
      </c>
      <c r="AC34" s="166">
        <v>3.7000000000000005E-2</v>
      </c>
      <c r="AD34" s="64">
        <v>0</v>
      </c>
      <c r="AE34" s="153">
        <v>1.2E-2</v>
      </c>
      <c r="AF34" s="125"/>
      <c r="AG34" s="96" t="s">
        <v>2074</v>
      </c>
      <c r="AH34" s="123" t="s">
        <v>2108</v>
      </c>
      <c r="AI34" s="367" t="s">
        <v>2088</v>
      </c>
      <c r="AJ34" s="370"/>
      <c r="AK34" s="359"/>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4" t="s">
        <v>2085</v>
      </c>
      <c r="I35" s="59">
        <v>0</v>
      </c>
      <c r="J35" s="57">
        <v>1.7999999999999999E-2</v>
      </c>
      <c r="K35" s="59">
        <v>0</v>
      </c>
      <c r="L35" s="60">
        <v>0.125</v>
      </c>
      <c r="M35" s="371" t="s">
        <v>2085</v>
      </c>
      <c r="N35" s="61">
        <v>9.9000000000000005E-2</v>
      </c>
      <c r="O35" s="61">
        <v>8.1000000000000003E-2</v>
      </c>
      <c r="P35" s="61">
        <v>0.107</v>
      </c>
      <c r="Q35" s="61">
        <v>0.107</v>
      </c>
      <c r="R35" s="371" t="s">
        <v>2085</v>
      </c>
      <c r="S35" s="371" t="s">
        <v>2085</v>
      </c>
      <c r="T35" s="61">
        <v>8.8999999999999996E-2</v>
      </c>
      <c r="U35" s="371" t="s">
        <v>2085</v>
      </c>
      <c r="V35" s="61">
        <v>8.4999999999999992E-2</v>
      </c>
      <c r="W35" s="61">
        <v>8.1000000000000003E-2</v>
      </c>
      <c r="X35" s="371" t="s">
        <v>2085</v>
      </c>
      <c r="Y35" s="61">
        <v>6.7000000000000004E-2</v>
      </c>
      <c r="Z35" s="61">
        <v>6.3E-2</v>
      </c>
      <c r="AA35" s="371" t="s">
        <v>2085</v>
      </c>
      <c r="AB35" s="61">
        <v>5.8999999999999997E-2</v>
      </c>
      <c r="AC35" s="166">
        <v>4.1000000000000002E-2</v>
      </c>
      <c r="AD35" s="64">
        <v>0</v>
      </c>
      <c r="AE35" s="153">
        <v>1.2999999999999999E-2</v>
      </c>
      <c r="AF35" s="125"/>
      <c r="AG35" s="96" t="s">
        <v>2075</v>
      </c>
      <c r="AH35" s="123" t="s">
        <v>2109</v>
      </c>
      <c r="AI35" s="367" t="s">
        <v>2088</v>
      </c>
      <c r="AJ35" s="370"/>
      <c r="AK35" s="361"/>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4" t="s">
        <v>2085</v>
      </c>
      <c r="I36" s="59">
        <v>0</v>
      </c>
      <c r="J36" s="57">
        <v>1.7999999999999999E-2</v>
      </c>
      <c r="K36" s="59">
        <v>0</v>
      </c>
      <c r="L36" s="60">
        <v>0.125</v>
      </c>
      <c r="M36" s="371" t="s">
        <v>2085</v>
      </c>
      <c r="N36" s="61">
        <v>9.9000000000000005E-2</v>
      </c>
      <c r="O36" s="61">
        <v>8.1000000000000003E-2</v>
      </c>
      <c r="P36" s="61">
        <v>0.107</v>
      </c>
      <c r="Q36" s="61">
        <v>0.107</v>
      </c>
      <c r="R36" s="371" t="s">
        <v>2085</v>
      </c>
      <c r="S36" s="371" t="s">
        <v>2085</v>
      </c>
      <c r="T36" s="61">
        <v>8.8999999999999996E-2</v>
      </c>
      <c r="U36" s="371" t="s">
        <v>2085</v>
      </c>
      <c r="V36" s="61">
        <v>8.4999999999999992E-2</v>
      </c>
      <c r="W36" s="61">
        <v>8.1000000000000003E-2</v>
      </c>
      <c r="X36" s="371" t="s">
        <v>2085</v>
      </c>
      <c r="Y36" s="61">
        <v>6.7000000000000004E-2</v>
      </c>
      <c r="Z36" s="61">
        <v>6.3E-2</v>
      </c>
      <c r="AA36" s="371" t="s">
        <v>2085</v>
      </c>
      <c r="AB36" s="61">
        <v>5.8999999999999997E-2</v>
      </c>
      <c r="AC36" s="166">
        <v>4.1000000000000002E-2</v>
      </c>
      <c r="AD36" s="64">
        <v>0</v>
      </c>
      <c r="AE36" s="153">
        <v>1.2999999999999999E-2</v>
      </c>
      <c r="AF36" s="125"/>
      <c r="AG36" s="96" t="s">
        <v>2076</v>
      </c>
      <c r="AH36" s="123" t="s">
        <v>2110</v>
      </c>
      <c r="AI36" s="367" t="s">
        <v>2088</v>
      </c>
      <c r="AJ36" s="370"/>
      <c r="AK36" s="359"/>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4" t="s">
        <v>2085</v>
      </c>
      <c r="I37" s="59">
        <v>0</v>
      </c>
      <c r="J37" s="57">
        <v>1.2999999999999999E-2</v>
      </c>
      <c r="K37" s="59">
        <v>0</v>
      </c>
      <c r="L37" s="60">
        <v>0.107</v>
      </c>
      <c r="M37" s="371" t="s">
        <v>2085</v>
      </c>
      <c r="N37" s="61">
        <v>8.8999999999999996E-2</v>
      </c>
      <c r="O37" s="61">
        <v>7.0999999999999994E-2</v>
      </c>
      <c r="P37" s="61">
        <v>9.4E-2</v>
      </c>
      <c r="Q37" s="61">
        <v>8.8999999999999996E-2</v>
      </c>
      <c r="R37" s="371" t="s">
        <v>2085</v>
      </c>
      <c r="S37" s="371" t="s">
        <v>2085</v>
      </c>
      <c r="T37" s="61">
        <v>7.5999999999999998E-2</v>
      </c>
      <c r="U37" s="371" t="s">
        <v>2085</v>
      </c>
      <c r="V37" s="61">
        <v>6.699999999999999E-2</v>
      </c>
      <c r="W37" s="61">
        <v>7.5999999999999998E-2</v>
      </c>
      <c r="X37" s="371" t="s">
        <v>2085</v>
      </c>
      <c r="Y37" s="61">
        <v>5.3999999999999999E-2</v>
      </c>
      <c r="Z37" s="61">
        <v>5.8000000000000003E-2</v>
      </c>
      <c r="AA37" s="371" t="s">
        <v>2085</v>
      </c>
      <c r="AB37" s="61">
        <v>4.9000000000000002E-2</v>
      </c>
      <c r="AC37" s="166">
        <v>3.5999999999999997E-2</v>
      </c>
      <c r="AD37" s="64">
        <v>0</v>
      </c>
      <c r="AE37" s="153">
        <v>8.9999999999999993E-3</v>
      </c>
      <c r="AF37" s="125"/>
      <c r="AG37" s="5" t="s">
        <v>2077</v>
      </c>
      <c r="AH37" s="123" t="s">
        <v>2111</v>
      </c>
      <c r="AI37" s="367" t="s">
        <v>2088</v>
      </c>
      <c r="AJ37" s="370"/>
      <c r="AK37" s="359"/>
      <c r="BB37" s="124" t="s">
        <v>2077</v>
      </c>
      <c r="BC37" s="143" t="s">
        <v>2095</v>
      </c>
    </row>
    <row r="38" spans="1:58" s="323" customFormat="1">
      <c r="A38" s="121" t="s">
        <v>2078</v>
      </c>
      <c r="B38" s="152" t="s">
        <v>2049</v>
      </c>
      <c r="C38" s="57">
        <v>6.5000000000000002E-2</v>
      </c>
      <c r="D38" s="58">
        <v>4.7E-2</v>
      </c>
      <c r="E38" s="58">
        <v>2.6000000000000002E-2</v>
      </c>
      <c r="F38" s="59">
        <v>0</v>
      </c>
      <c r="G38" s="57">
        <v>1.7999999999999999E-2</v>
      </c>
      <c r="H38" s="364" t="s">
        <v>2085</v>
      </c>
      <c r="I38" s="59">
        <v>0</v>
      </c>
      <c r="J38" s="57">
        <v>1.2999999999999999E-2</v>
      </c>
      <c r="K38" s="59">
        <v>0</v>
      </c>
      <c r="L38" s="60">
        <v>0.105</v>
      </c>
      <c r="M38" s="371" t="s">
        <v>2085</v>
      </c>
      <c r="N38" s="61">
        <v>8.6999999999999994E-2</v>
      </c>
      <c r="O38" s="61">
        <v>6.8999999999999992E-2</v>
      </c>
      <c r="P38" s="61">
        <v>9.1999999999999998E-2</v>
      </c>
      <c r="Q38" s="61">
        <v>8.6999999999999994E-2</v>
      </c>
      <c r="R38" s="371" t="s">
        <v>2085</v>
      </c>
      <c r="S38" s="371" t="s">
        <v>2085</v>
      </c>
      <c r="T38" s="61">
        <v>7.3999999999999996E-2</v>
      </c>
      <c r="U38" s="371" t="s">
        <v>2085</v>
      </c>
      <c r="V38" s="61">
        <v>6.5999999999999989E-2</v>
      </c>
      <c r="W38" s="61">
        <v>7.3999999999999996E-2</v>
      </c>
      <c r="X38" s="371" t="s">
        <v>2085</v>
      </c>
      <c r="Y38" s="61">
        <v>5.2999999999999999E-2</v>
      </c>
      <c r="Z38" s="61">
        <v>5.6000000000000001E-2</v>
      </c>
      <c r="AA38" s="371" t="s">
        <v>2085</v>
      </c>
      <c r="AB38" s="61">
        <v>4.8000000000000001E-2</v>
      </c>
      <c r="AC38" s="166">
        <v>3.5000000000000003E-2</v>
      </c>
      <c r="AD38" s="64">
        <v>0</v>
      </c>
      <c r="AE38" s="153">
        <v>8.9999999999999993E-3</v>
      </c>
      <c r="AF38" s="350"/>
      <c r="AG38" s="96" t="s">
        <v>2078</v>
      </c>
      <c r="AH38" s="123" t="s">
        <v>2112</v>
      </c>
      <c r="AI38" s="367" t="s">
        <v>2088</v>
      </c>
      <c r="AJ38" s="359"/>
      <c r="AK38" s="359"/>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20" t="s">
        <v>2079</v>
      </c>
      <c r="B39" s="335" t="s">
        <v>2051</v>
      </c>
      <c r="C39" s="336">
        <v>6.4000000000000001E-2</v>
      </c>
      <c r="D39" s="337">
        <v>4.7E-2</v>
      </c>
      <c r="E39" s="337">
        <v>2.6000000000000002E-2</v>
      </c>
      <c r="F39" s="338">
        <v>0</v>
      </c>
      <c r="G39" s="336">
        <v>1.7999999999999999E-2</v>
      </c>
      <c r="H39" s="365" t="s">
        <v>2085</v>
      </c>
      <c r="I39" s="338">
        <v>0</v>
      </c>
      <c r="J39" s="336">
        <v>1.2999999999999999E-2</v>
      </c>
      <c r="K39" s="338">
        <v>0</v>
      </c>
      <c r="L39" s="339">
        <v>0.104</v>
      </c>
      <c r="M39" s="372" t="s">
        <v>2085</v>
      </c>
      <c r="N39" s="340">
        <v>8.5999999999999993E-2</v>
      </c>
      <c r="O39" s="340">
        <v>6.8999999999999992E-2</v>
      </c>
      <c r="P39" s="340">
        <v>9.0999999999999998E-2</v>
      </c>
      <c r="Q39" s="340">
        <v>8.6999999999999994E-2</v>
      </c>
      <c r="R39" s="372" t="s">
        <v>2085</v>
      </c>
      <c r="S39" s="372" t="s">
        <v>2085</v>
      </c>
      <c r="T39" s="340">
        <v>7.3999999999999996E-2</v>
      </c>
      <c r="U39" s="372" t="s">
        <v>2085</v>
      </c>
      <c r="V39" s="340">
        <v>6.5999999999999989E-2</v>
      </c>
      <c r="W39" s="340">
        <v>7.2999999999999995E-2</v>
      </c>
      <c r="X39" s="372" t="s">
        <v>2085</v>
      </c>
      <c r="Y39" s="340">
        <v>5.2999999999999999E-2</v>
      </c>
      <c r="Z39" s="340">
        <v>5.6000000000000001E-2</v>
      </c>
      <c r="AA39" s="372" t="s">
        <v>2085</v>
      </c>
      <c r="AB39" s="340">
        <v>4.8000000000000001E-2</v>
      </c>
      <c r="AC39" s="341">
        <v>3.5000000000000003E-2</v>
      </c>
      <c r="AD39" s="342">
        <v>0</v>
      </c>
      <c r="AE39" s="343">
        <v>8.9999999999999993E-3</v>
      </c>
      <c r="AF39" s="125"/>
      <c r="AG39" s="344" t="s">
        <v>2079</v>
      </c>
      <c r="AH39" s="345" t="s">
        <v>2113</v>
      </c>
      <c r="AI39" s="368" t="s">
        <v>2088</v>
      </c>
      <c r="AJ39" s="359"/>
      <c r="AK39" s="359"/>
      <c r="BB39" s="346" t="s">
        <v>2079</v>
      </c>
      <c r="BC39" s="347" t="s">
        <v>2095</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585"/>
      <c r="AH52" s="585"/>
    </row>
    <row r="53" spans="2:55">
      <c r="AG53" s="873"/>
      <c r="AH53" s="873"/>
    </row>
    <row r="54" spans="2:55">
      <c r="AG54" s="873"/>
      <c r="AH54" s="87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第２号様式（者変更承認）</vt:lpstr>
      <vt:lpstr>第２号様式（児変更承認）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2025-05-21T01:10:31Z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