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SHOUGAI1\share\◆在宅ライン共有◆\障害福祉人材確保・職場環境改善等事業\R07\06_県補助要綱\様式一式\"/>
    </mc:Choice>
  </mc:AlternateContent>
  <xr:revisionPtr revIDLastSave="0" documentId="13_ncr:1_{0CA7BB91-E54C-43AE-8D13-594499B8820C}" xr6:coauthVersionLast="47" xr6:coauthVersionMax="47" xr10:uidLastSave="{00000000-0000-0000-0000-000000000000}"/>
  <bookViews>
    <workbookView xWindow="-108" yWindow="-108" windowWidth="23256" windowHeight="13896" tabRatio="722" xr2:uid="{00000000-000D-0000-FFFF-FFFF00000000}"/>
  </bookViews>
  <sheets>
    <sheet name="基本情報入力シート" sheetId="16" r:id="rId1"/>
    <sheet name="別紙様式3-1（補助金）" sheetId="21" r:id="rId2"/>
    <sheet name="別紙様式3-2（補助金）" sheetId="25" r:id="rId3"/>
    <sheet name="第３号様式（者実績報告書）" sheetId="26" r:id="rId4"/>
    <sheet name="第３号様式（児実績報告書）" sheetId="27" r:id="rId5"/>
    <sheet name="【参考】数式用" sheetId="13" state="hidden" r:id="rId6"/>
  </sheets>
  <externalReferences>
    <externalReference r:id="rId7"/>
  </externalReferences>
  <definedNames>
    <definedName name="_" localSheetId="4">[1]事業分類・区分!#REF!</definedName>
    <definedName name="_" localSheetId="3">[1]事業分類・区分!#REF!</definedName>
    <definedName name="_１_ア_小児初期救急センター運営事業" localSheetId="4">[1]【参考】算出区分!#REF!</definedName>
    <definedName name="_１_ア_小児初期救急センター運営事業" localSheetId="3">[1]【参考】算出区分!#REF!</definedName>
    <definedName name="_１_イ_共同利用型病院運営事業" localSheetId="4">[1]【参考】算出区分!#REF!</definedName>
    <definedName name="_１_イ_共同利用型病院運営事業" localSheetId="3">[1]【参考】算出区分!#REF!</definedName>
    <definedName name="_１_ウ_ヘリコプター等添乗医師等確保事業" localSheetId="4">[1]【参考】算出区分!#REF!</definedName>
    <definedName name="_１_ウ_ヘリコプター等添乗医師等確保事業" localSheetId="3">[1]【参考】算出区分!#REF!</definedName>
    <definedName name="_１_エ_救命救急センター運営事業" localSheetId="4">[1]【参考】算出区分!#REF!</definedName>
    <definedName name="_１_エ_救命救急センター運営事業" localSheetId="3">[1]【参考】算出区分!#REF!</definedName>
    <definedName name="_１_オ_小児救命救急センター運営事業" localSheetId="4">[1]【参考】算出区分!#REF!</definedName>
    <definedName name="_１_オ_小児救命救急センター運営事業" localSheetId="3">[1]【参考】算出区分!#REF!</definedName>
    <definedName name="_１_カ_ドクターヘリ導入促進事業" localSheetId="4">[1]【参考】算出区分!#REF!</definedName>
    <definedName name="_１_カ_ドクターヘリ導入促進事業" localSheetId="3">[1]【参考】算出区分!#REF!</definedName>
    <definedName name="_１_キ_救急救命士病院実習受入促進事業" localSheetId="4">[1]【参考】算出区分!#REF!</definedName>
    <definedName name="_１_キ_救急救命士病院実習受入促進事業" localSheetId="3">[1]【参考】算出区分!#REF!</definedName>
    <definedName name="_１_ク_自動体外式除細動器_ＡＥＤ_の普及啓発事業" localSheetId="4">[1]【参考】算出区分!#REF!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4">[1]【参考】算出区分!#REF!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4">[1]【参考】算出区分!#REF!</definedName>
    <definedName name="_１_コ_救急・周産期医療情報システム機能強化事業" localSheetId="3">[1]【参考】算出区分!#REF!</definedName>
    <definedName name="_１_サ_救急患者退院コーディネーター事業" localSheetId="4">[1]【参考】算出区分!#REF!</definedName>
    <definedName name="_１_サ_救急患者退院コーディネーター事業" localSheetId="3">[1]【参考】算出区分!#REF!</definedName>
    <definedName name="_２_ア_周産期医療対策事業" localSheetId="4">[1]【参考】算出区分!#REF!</definedName>
    <definedName name="_２_ア_周産期医療対策事業" localSheetId="3">[1]【参考】算出区分!#REF!</definedName>
    <definedName name="_２_イ_周産期母子医療センター運営事業" localSheetId="4">[1]【参考】算出区分!#REF!</definedName>
    <definedName name="_２_イ_周産期母子医療センター運営事業" localSheetId="3">[1]【参考】算出区分!#REF!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4">[1]【参考】算出区分!#REF!</definedName>
    <definedName name="_２_ウ_ＮＩＣＵ等長期入院児支援事業_ア_地域療育支援施設運営事業_イ_日中一時支援事業" localSheetId="3">[1]【参考】算出区分!#REF!</definedName>
    <definedName name="_３_ア_外国人看護師候補者就労研修支援事業" localSheetId="4">[1]【参考】算出区分!#REF!</definedName>
    <definedName name="_３_ア_外国人看護師候補者就労研修支援事業" localSheetId="3">[1]【参考】算出区分!#REF!</definedName>
    <definedName name="_３_イ_看護職員就業相談員派遣面接相談事業" localSheetId="4">[1]【参考】算出区分!#REF!</definedName>
    <definedName name="_３_イ_看護職員就業相談員派遣面接相談事業" localSheetId="3">[1]【参考】算出区分!#REF!</definedName>
    <definedName name="_３_ウ_助産師出向支援導入事業" localSheetId="4">[1]【参考】算出区分!#REF!</definedName>
    <definedName name="_３_ウ_助産師出向支援導入事業" localSheetId="3">[1]【参考】算出区分!#REF!</definedName>
    <definedName name="_４_歯科医療安全管理体制推進特別事業" localSheetId="4">[1]【参考】算出区分!#REF!</definedName>
    <definedName name="_４_歯科医療安全管理体制推進特別事業" localSheetId="3">[1]【参考】算出区分!#REF!</definedName>
    <definedName name="_５_院内感染地域支援ネットワ_ク事業" localSheetId="4">[1]【参考】算出区分!#REF!</definedName>
    <definedName name="_５_院内感染地域支援ネットワ_ク事業" localSheetId="3">[1]【参考】算出区分!#REF!</definedName>
    <definedName name="_６_医療連携体制推進事業" localSheetId="4">[1]【参考】算出区分!#REF!</definedName>
    <definedName name="_６_医療連携体制推進事業" localSheetId="3">[1]【参考】算出区分!#REF!</definedName>
    <definedName name="_７_ア_ア_休日夜間急患センター設備整備事業" localSheetId="4">[1]【参考】算出区分!#REF!</definedName>
    <definedName name="_７_ア_ア_休日夜間急患センター設備整備事業" localSheetId="3">[1]【参考】算出区分!#REF!</definedName>
    <definedName name="_７_ア_イ_小児初期救急センター設備整備事業" localSheetId="4">[1]【参考】算出区分!#REF!</definedName>
    <definedName name="_７_ア_イ_小児初期救急センター設備整備事業" localSheetId="3">[1]【参考】算出区分!#REF!</definedName>
    <definedName name="_７_ア_ウ_病院群輪番制病院及び共同利用型病院設備整備事業" localSheetId="4">[1]【参考】算出区分!#REF!</definedName>
    <definedName name="_７_ア_ウ_病院群輪番制病院及び共同利用型病院設備整備事業" localSheetId="3">[1]【参考】算出区分!#REF!</definedName>
    <definedName name="_７_ア_エ_救命救急センター設備整備事業" localSheetId="4">[1]【参考】算出区分!#REF!</definedName>
    <definedName name="_７_ア_エ_救命救急センター設備整備事業" localSheetId="3">[1]【参考】算出区分!#REF!</definedName>
    <definedName name="_７_ア_オ_高度救命救急センター設備整備事業" localSheetId="4">[1]【参考】算出区分!#REF!</definedName>
    <definedName name="_７_ア_オ_高度救命救急センター設備整備事業" localSheetId="3">[1]【参考】算出区分!#REF!</definedName>
    <definedName name="_７_ア_カ_小児救急医療拠点病院設備整備事業" localSheetId="4">[1]【参考】算出区分!#REF!</definedName>
    <definedName name="_７_ア_カ_小児救急医療拠点病院設備整備事業" localSheetId="3">[1]【参考】算出区分!#REF!</definedName>
    <definedName name="_７_ア_キ_小児集中治療室設備整備事業" localSheetId="4">[1]【参考】算出区分!#REF!</definedName>
    <definedName name="_７_ア_キ_小児集中治療室設備整備事業" localSheetId="3">[1]【参考】算出区分!#REF!</definedName>
    <definedName name="_７_イ_小児救急遠隔医療設備整備事業" localSheetId="4">[1]【参考】算出区分!#REF!</definedName>
    <definedName name="_７_イ_小児救急遠隔医療設備整備事業" localSheetId="3">[1]【参考】算出区分!#REF!</definedName>
    <definedName name="_７_ウ_ア_小児医療施設設備整備事業" localSheetId="4">[1]【参考】算出区分!#REF!</definedName>
    <definedName name="_７_ウ_ア_小児医療施設設備整備事業" localSheetId="3">[1]【参考】算出区分!#REF!</definedName>
    <definedName name="_７_ウ_イ_周産期医療施設設備整備事業" localSheetId="4">[1]【参考】算出区分!#REF!</definedName>
    <definedName name="_７_ウ_イ_周産期医療施設設備整備事業" localSheetId="3">[1]【参考】算出区分!#REF!</definedName>
    <definedName name="_７_ウ_ウ_地域療育支援施設設備整備事業" localSheetId="4">[1]【参考】算出区分!#REF!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4">[1]【参考】算出区分!#REF!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4">[1]【参考】算出区分!#REF!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4">[1]【参考】算出区分!#REF!</definedName>
    <definedName name="_７_オ_ウ_ＮＢＣ災害・テロ対策設備整備事業" localSheetId="3">[1]【参考】算出区分!#REF!</definedName>
    <definedName name="_７_オ_エ_航空搬送拠点臨時医療施設設備整備事業" localSheetId="4">[1]【参考】算出区分!#REF!</definedName>
    <definedName name="_７_オ_エ_航空搬送拠点臨時医療施設設備整備事業" localSheetId="3">[1]【参考】算出区分!#REF!</definedName>
    <definedName name="_７_ク_院内感染対策設備整備事業" localSheetId="4">[1]【参考】算出区分!#REF!</definedName>
    <definedName name="_７_ク_院内感染対策設備整備事業" localSheetId="3">[1]【参考】算出区分!#REF!</definedName>
    <definedName name="_７_ケ_環境調整室設備整備事業" localSheetId="4">[1]【参考】算出区分!#REF!</definedName>
    <definedName name="_７_ケ_環境調整室設備整備事業" localSheetId="3">[1]【参考】算出区分!#REF!</definedName>
    <definedName name="_７_コ_内視鏡訓練施設設備整備事業" localSheetId="4">[1]【参考】算出区分!#REF!</definedName>
    <definedName name="_７_コ_内視鏡訓練施設設備整備事業" localSheetId="3">[1]【参考】算出区分!#REF!</definedName>
    <definedName name="_７_サ_医療機関アクセス支援車整備事業" localSheetId="4">[1]【参考】算出区分!#REF!</definedName>
    <definedName name="_７_サ_医療機関アクセス支援車整備事業" localSheetId="3">[1]【参考】算出区分!#REF!</definedName>
    <definedName name="_８_アスベスト除去等整備促進事業" localSheetId="4">[1]【参考】算出区分!#REF!</definedName>
    <definedName name="_８_アスベスト除去等整備促進事業" localSheetId="3">[1]【参考】算出区分!#REF!</definedName>
    <definedName name="_new1">【参考】数式用!$A$3:$A$28</definedName>
    <definedName name="erea" localSheetId="5">【参考】数式用!$A$2:$A$28</definedName>
    <definedName name="ＨＬＡ検査センター設備整備事業" localSheetId="4">[1]事業分類・区分!#REF!</definedName>
    <definedName name="ＨＬＡ検査センター設備整備事業" localSheetId="3">[1]事業分類・区分!#REF!</definedName>
    <definedName name="ＮＢＣ災害・テロ対策設備整備事業" localSheetId="4">[1]事業分類・区分!#REF!</definedName>
    <definedName name="ＮＢＣ災害・テロ対策設備整備事業" localSheetId="3">[1]事業分類・区分!#REF!</definedName>
    <definedName name="new" localSheetId="5">【参考】数式用!$A$3:$A$28</definedName>
    <definedName name="ＮＩＣＵ等長期入院児支援事業" localSheetId="4">[1]事業分類・区分!#REF!</definedName>
    <definedName name="ＮＩＣＵ等長期入院児支援事業" localSheetId="3">[1]事業分類・区分!#REF!</definedName>
    <definedName name="_xlnm.Print_Area" localSheetId="5">【参考】数式用!$A$1:$E$26</definedName>
    <definedName name="_xlnm.Print_Area" localSheetId="0">基本情報入力シート!$A$1:$AA$52</definedName>
    <definedName name="_xlnm.Print_Area" localSheetId="4">'第３号様式（児実績報告書）'!$A$1:$S$41</definedName>
    <definedName name="_xlnm.Print_Area" localSheetId="3">'第３号様式（者実績報告書）'!$A$1:$S$41</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アスベスト除去等整備促進事業" localSheetId="4">[1]事業分類・区分!#REF!</definedName>
    <definedName name="アスベスト除去等整備促進事業" localSheetId="3">[1]事業分類・区分!#REF!</definedName>
    <definedName name="アスベスト対策事業" localSheetId="4">[1]事業分類・区分!#REF!</definedName>
    <definedName name="アスベスト対策事業" localSheetId="3">[1]事業分類・区分!#REF!</definedName>
    <definedName name="サービス名" localSheetId="5">【参考】数式用!$A$2:$A$21</definedName>
    <definedName name="ドクターヘリ導入促進事業" localSheetId="4">[1]事業分類・区分!#REF!</definedName>
    <definedName name="ドクターヘリ導入促進事業" localSheetId="3">[1]事業分類・区分!#REF!</definedName>
    <definedName name="ヘリコプター等添乗医師等確保事業" localSheetId="4">[1]事業分類・区分!#REF!</definedName>
    <definedName name="ヘリコプター等添乗医師等確保事業" localSheetId="3">[1]事業分類・区分!#REF!</definedName>
    <definedName name="愛知県">【参考】数式用!$G$993:$G$1046</definedName>
    <definedName name="愛媛県">【参考】数式用!$G$1422:$G$1441</definedName>
    <definedName name="医療機関アクセス支援車整備事業" localSheetId="4">[1]事業分類・区分!#REF!</definedName>
    <definedName name="医療機関アクセス支援車整備事業" localSheetId="3">[1]事業分類・区分!#REF!</definedName>
    <definedName name="医療連携体制推進事業" localSheetId="4">[1]事業分類・区分!#REF!</definedName>
    <definedName name="医療連携体制推進事業" localSheetId="3">[1]事業分類・区分!#REF!</definedName>
    <definedName name="茨城県">【参考】数式用!$G$415:$G$458</definedName>
    <definedName name="院内感染対策設備整備事業" localSheetId="4">[1]事業分類・区分!#REF!</definedName>
    <definedName name="院内感染対策設備整備事業" localSheetId="3">[1]事業分類・区分!#REF!</definedName>
    <definedName name="院内感染地域支援ネットワーク事業" localSheetId="4">[1]事業分類・区分!#REF!</definedName>
    <definedName name="院内感染地域支援ネットワーク事業" localSheetId="3">[1]事業分類・区分!#REF!</definedName>
    <definedName name="岡山県">【参考】数式用!$G$1312:$G$1338</definedName>
    <definedName name="沖縄県">【参考】数式用!$G$1709:$G$1749</definedName>
    <definedName name="外国人看護師候補者就労研修支援事業" localSheetId="4">[1]事業分類・区分!#REF!</definedName>
    <definedName name="外国人看護師候補者就労研修支援事業" localSheetId="3">[1]事業分類・区分!#REF!</definedName>
    <definedName name="環境調整室設備整備事業" localSheetId="4">[1]事業分類・区分!#REF!</definedName>
    <definedName name="環境調整室設備整備事業" localSheetId="3">[1]事業分類・区分!#REF!</definedName>
    <definedName name="看護職員確保対策事業" localSheetId="4">[1]事業分類・区分!#REF!</definedName>
    <definedName name="看護職員確保対策事業" localSheetId="3">[1]事業分類・区分!#REF!</definedName>
    <definedName name="看護職員就業相談員派遣面接相談事業" localSheetId="4">[1]事業分類・区分!#REF!</definedName>
    <definedName name="看護職員就業相談員派遣面接相談事業" localSheetId="3">[1]事業分類・区分!#REF!</definedName>
    <definedName name="岩手県">【参考】数式用!$G$228:$G$260</definedName>
    <definedName name="岐阜県">【参考】数式用!$G$916:$G$957</definedName>
    <definedName name="休日夜間急患センター設備整備事業" localSheetId="4">[1]事業分類・区分!#REF!</definedName>
    <definedName name="休日夜間急患センター設備整備事業" localSheetId="3">[1]事業分類・区分!#REF!</definedName>
    <definedName name="宮崎県">【参考】数式用!$G$1640:$G$1665</definedName>
    <definedName name="宮城県">【参考】数式用!$G$261:$G$295</definedName>
    <definedName name="救急・周産期医療情報システム機能強化事業" localSheetId="4">[1]事業分類・区分!#REF!</definedName>
    <definedName name="救急・周産期医療情報システム機能強化事業" localSheetId="3">[1]事業分類・区分!#REF!</definedName>
    <definedName name="救急医療情報センター_広域災害・救急医療情報システム_運営事業" localSheetId="4">[1]事業分類・区分!#REF!</definedName>
    <definedName name="救急医療情報センター_広域災害・救急医療情報システム_運営事業" localSheetId="3">[1]事業分類・区分!#REF!</definedName>
    <definedName name="救急医療対策事業" localSheetId="4">[1]事業分類・区分!#REF!</definedName>
    <definedName name="救急医療対策事業" localSheetId="3">[1]事業分類・区分!#REF!</definedName>
    <definedName name="救急患者退院コーディネーター事業" localSheetId="4">[1]事業分類・区分!#REF!</definedName>
    <definedName name="救急患者退院コーディネーター事業" localSheetId="3">[1]事業分類・区分!#REF!</definedName>
    <definedName name="救急救命士病院実習受入促進事業" localSheetId="4">[1]事業分類・区分!#REF!</definedName>
    <definedName name="救急救命士病院実習受入促進事業" localSheetId="3">[1]事業分類・区分!#REF!</definedName>
    <definedName name="救命救急センター運営事業" localSheetId="4">[1]事業分類・区分!#REF!</definedName>
    <definedName name="救命救急センター運営事業" localSheetId="3">[1]事業分類・区分!#REF!</definedName>
    <definedName name="救命救急センター設備整備事業" localSheetId="4">[1]事業分類・区分!#REF!</definedName>
    <definedName name="救命救急センター設備整備事業" localSheetId="3">[1]事業分類・区分!#REF!</definedName>
    <definedName name="京都府">【参考】数式用!$G$1095:$G$1120</definedName>
    <definedName name="共同利用型病院運営事業" localSheetId="4">[1]事業分類・区分!#REF!</definedName>
    <definedName name="共同利用型病院運営事業" localSheetId="3">[1]事業分類・区分!#REF!</definedName>
    <definedName name="共同利用施設設備整備事業_公的医療機関等による共同利用施設_" localSheetId="4">[1]事業分類・区分!#REF!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4">[1]事業分類・区分!#REF!</definedName>
    <definedName name="共同利用施設設備整備事業_地域医療支援病院の共同利用部門_" localSheetId="3">[1]事業分類・区分!#REF!</definedName>
    <definedName name="熊本県">【参考】数式用!$G$1577:$G$1621</definedName>
    <definedName name="群馬県">【参考】数式用!$G$484:$G$518</definedName>
    <definedName name="広島県">【参考】数式用!$G$1339:$G$1361</definedName>
    <definedName name="航空搬送拠点臨時医療施設設備整備事業" localSheetId="4">[1]事業分類・区分!#REF!</definedName>
    <definedName name="航空搬送拠点臨時医療施設設備整備事業" localSheetId="3">[1]事業分類・区分!#REF!</definedName>
    <definedName name="香川県">【参考】数式用!$G$1405:$G$1421</definedName>
    <definedName name="高知県">【参考】数式用!$G$1442:$G$1475</definedName>
    <definedName name="高度救命救急センター設備整備事業" localSheetId="4">[1]事業分類・区分!#REF!</definedName>
    <definedName name="高度救命救急センター設備整備事業" localSheetId="3">[1]事業分類・区分!#REF!</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歯科医療安全管理体制推進特別事業" localSheetId="4">[1]事業分類・区分!#REF!</definedName>
    <definedName name="歯科医療安全管理体制推進特別事業" localSheetId="3">[1]事業分類・区分!#REF!</definedName>
    <definedName name="歯科保健医療対策事業" localSheetId="4">[1]事業分類・区分!#REF!</definedName>
    <definedName name="歯科保健医療対策事業" localSheetId="3">[1]事業分類・区分!#REF!</definedName>
    <definedName name="滋賀県">【参考】数式用!$G$1076:$G$1094</definedName>
    <definedName name="自動体外式除細動器_ＡＥＤ_の普及啓発事業" localSheetId="4">[1]事業分類・区分!#REF!</definedName>
    <definedName name="自動体外式除細動器_ＡＥＤ_の普及啓発事業" localSheetId="3">[1]事業分類・区分!#REF!</definedName>
    <definedName name="鹿児島県">【参考】数式用!$G$1666:$G$1708</definedName>
    <definedName name="周産期医療施設設備整備事業" localSheetId="4">[1]事業分類・区分!#REF!</definedName>
    <definedName name="周産期医療施設設備整備事業" localSheetId="3">[1]事業分類・区分!#REF!</definedName>
    <definedName name="周産期医療対策事業" localSheetId="4">[1]事業分類・区分!#REF!</definedName>
    <definedName name="周産期医療対策事業" localSheetId="3">[1]事業分類・区分!#REF!</definedName>
    <definedName name="周産期医療対策事業等" localSheetId="4">[1]事業分類・区分!#REF!</definedName>
    <definedName name="周産期医療対策事業等" localSheetId="3">[1]事業分類・区分!#REF!</definedName>
    <definedName name="周産期母子医療センター運営事業" localSheetId="4">[1]事業分類・区分!#REF!</definedName>
    <definedName name="周産期母子医療センター運営事業" localSheetId="3">[1]事業分類・区分!#REF!</definedName>
    <definedName name="秋田県">【参考】数式用!$G$296:$G$320</definedName>
    <definedName name="助産師出向等支援導入事業" localSheetId="4">[1]事業分類・区分!#REF!</definedName>
    <definedName name="助産師出向等支援導入事業" localSheetId="3">[1]事業分類・区分!#REF!</definedName>
    <definedName name="小児医療施設設備整備事業" localSheetId="4">[1]事業分類・区分!#REF!</definedName>
    <definedName name="小児医療施設設備整備事業" localSheetId="3">[1]事業分類・区分!#REF!</definedName>
    <definedName name="小児救急医療拠点病院設備整備事業" localSheetId="4">[1]事業分類・区分!#REF!</definedName>
    <definedName name="小児救急医療拠点病院設備整備事業" localSheetId="3">[1]事業分類・区分!#REF!</definedName>
    <definedName name="小児救急遠隔医療設備整備事業" localSheetId="4">[1]事業分類・区分!#REF!</definedName>
    <definedName name="小児救急遠隔医療設備整備事業" localSheetId="3">[1]事業分類・区分!#REF!</definedName>
    <definedName name="小児救命救急センター運営事業" localSheetId="4">[1]事業分類・区分!#REF!</definedName>
    <definedName name="小児救命救急センター運営事業" localSheetId="3">[1]事業分類・区分!#REF!</definedName>
    <definedName name="小児集中治療室設備整備事業" localSheetId="4">[1]事業分類・区分!#REF!</definedName>
    <definedName name="小児集中治療室設備整備事業" localSheetId="3">[1]事業分類・区分!#REF!</definedName>
    <definedName name="小児初期救急センター運営事業" localSheetId="4">[1]事業分類・区分!#REF!</definedName>
    <definedName name="小児初期救急センター運営事業" localSheetId="3">[1]事業分類・区分!#REF!</definedName>
    <definedName name="小児初期救急センター設備整備事業" localSheetId="4">[1]事業分類・区分!#REF!</definedName>
    <definedName name="小児初期救急センター設備整備事業" localSheetId="3">[1]事業分類・区分!#REF!</definedName>
    <definedName name="新潟県">【参考】数式用!$G$731:$G$760</definedName>
    <definedName name="神奈川県">【参考】数式用!$G$698:$G$730</definedName>
    <definedName name="人工腎臓装置不足地域設備整備事業" localSheetId="4">[1]事業分類・区分!#REF!</definedName>
    <definedName name="人工腎臓装置不足地域設備整備事業" localSheetId="3">[1]事業分類・区分!#REF!</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地域医療対策事業" localSheetId="4">[1]事業分類・区分!#REF!</definedName>
    <definedName name="地域医療対策事業" localSheetId="3">[1]事業分類・区分!#REF!</definedName>
    <definedName name="地域療育支援施設設備整備事業" localSheetId="4">[1]事業分類・区分!#REF!</definedName>
    <definedName name="地域療育支援施設設備整備事業" localSheetId="3">[1]事業分類・区分!#REF!</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内視鏡訓練施設設備整備事業" localSheetId="4">[1]事業分類・区分!#REF!</definedName>
    <definedName name="内視鏡訓練施設設備整備事業" localSheetId="3">[1]事業分類・区分!#REF!</definedName>
    <definedName name="病院群輪番制病院及び共同利用型病院設備整備事業" localSheetId="4">[1]事業分類・区分!#REF!</definedName>
    <definedName name="病院群輪番制病院及び共同利用型病院設備整備事業" localSheetId="3">[1]事業分類・区分!#REF!</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27" l="1"/>
  <c r="O4" i="27"/>
  <c r="Q4" i="26"/>
  <c r="O4" i="26"/>
  <c r="O11" i="27"/>
  <c r="K11" i="27"/>
  <c r="K10" i="27"/>
  <c r="O11" i="26"/>
  <c r="K11" i="26"/>
  <c r="K10" i="26"/>
  <c r="G7" i="2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G24" i="27" l="1" a="1"/>
  <c r="G24" i="27" s="1"/>
  <c r="S2" i="27" s="1"/>
  <c r="G24" i="26" a="1"/>
  <c r="G24" i="26" s="1"/>
  <c r="S2" i="26" s="1"/>
  <c r="C3" i="25"/>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<sst xmlns="http://schemas.openxmlformats.org/spreadsheetml/2006/main" count="3845" uniqueCount="1984">
  <si>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</si>
  <si>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</si>
  <si>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</si>
  <si>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</si>
  <si>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</si>
  <si>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</si>
  <si>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</si>
  <si>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</si>
  <si>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</si>
  <si>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</si>
  <si>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</si>
  <si>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</si>
  <si>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</si>
  <si>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</si>
  <si>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</si>
  <si>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</si>
  <si>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</si>
  <si>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</si>
  <si>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</si>
  <si>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</si>
  <si>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</si>
  <si>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</si>
  <si>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</si>
  <si>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</si>
  <si>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</si>
  <si>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</si>
  <si>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</si>
  <si>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</si>
  <si>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</si>
  <si>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</si>
  <si>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</si>
  <si>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</si>
  <si>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</si>
  <si>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</si>
  <si>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</si>
  <si>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</si>
  <si>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</si>
  <si>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</si>
  <si>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</si>
  <si>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</si>
  <si>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</si>
  <si>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</si>
  <si>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</si>
  <si>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</si>
  <si>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</si>
  <si>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</si>
  <si>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</si>
  <si>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</si>
  <si>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</si>
  <si>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</si>
  <si>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</si>
  <si>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</si>
  <si>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</si>
  <si>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</si>
  <si>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</si>
  <si>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</si>
  <si>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</si>
  <si>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</si>
  <si>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</si>
  <si>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</si>
  <si>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</si>
  <si>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</si>
  <si>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</si>
  <si>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</si>
  <si>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</si>
  <si>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</si>
  <si>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</si>
  <si>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</si>
  <si>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</si>
  <si>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</si>
  <si>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</si>
  <si>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</si>
  <si>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</si>
  <si>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</si>
  <si>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</si>
  <si>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</si>
  <si>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</si>
  <si>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</si>
  <si>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</si>
  <si>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</si>
  <si>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</si>
  <si>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</si>
  <si>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</si>
  <si>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</si>
  <si>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</si>
  <si>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</si>
  <si>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</si>
  <si>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</si>
  <si>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</si>
  <si>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</si>
  <si>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</si>
  <si>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</si>
  <si>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</si>
  <si>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</si>
  <si>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</si>
  <si>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</si>
  <si>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</si>
  <si>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</si>
  <si>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</si>
  <si>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</si>
  <si>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</si>
  <si>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</si>
  <si>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</si>
  <si>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</si>
  <si>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</si>
  <si>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</si>
  <si>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</si>
  <si>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</si>
  <si>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</si>
  <si>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</si>
  <si>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</si>
  <si>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</si>
  <si>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</si>
  <si>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</si>
  <si>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</si>
  <si>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</si>
  <si>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</si>
  <si>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</si>
  <si>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</si>
  <si>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</si>
  <si>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</si>
  <si>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</si>
  <si>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</si>
  <si>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</si>
  <si>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</si>
  <si>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</si>
  <si>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</si>
  <si>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</si>
  <si>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</si>
  <si>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</si>
  <si>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</si>
  <si>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</si>
  <si>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</si>
  <si>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</si>
  <si>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</si>
  <si>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</si>
  <si>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</si>
  <si>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</si>
  <si>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</si>
  <si>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</si>
  <si>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</si>
  <si>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</si>
  <si>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</si>
  <si>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</si>
  <si>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</si>
  <si>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</si>
  <si>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</si>
  <si>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</si>
  <si>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</si>
  <si>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</si>
  <si>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</si>
  <si>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</si>
  <si>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</si>
  <si>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</si>
  <si>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</si>
  <si>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</si>
  <si>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</si>
  <si>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</si>
  <si>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</si>
  <si>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</si>
  <si>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</si>
  <si>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</si>
  <si>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</si>
  <si>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</si>
  <si>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</si>
  <si>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</si>
  <si>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</si>
  <si>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</si>
  <si>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</si>
  <si>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</si>
  <si>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</si>
  <si>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</si>
  <si>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</si>
  <si>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</si>
  <si>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</si>
  <si>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</si>
  <si>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</si>
  <si>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</si>
  <si>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</si>
  <si>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</si>
  <si>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</si>
  <si>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</si>
  <si>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</si>
  <si>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</si>
  <si>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</si>
  <si>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</si>
  <si>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</si>
  <si>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</si>
  <si>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</si>
  <si>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</si>
  <si>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</si>
  <si>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</si>
  <si>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</si>
  <si>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</si>
  <si>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</si>
  <si>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</si>
  <si>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</si>
  <si>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</si>
  <si>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</si>
  <si>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</si>
  <si>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</si>
  <si>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</si>
  <si>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</si>
  <si>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</si>
  <si>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</si>
  <si>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</si>
  <si>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</si>
  <si>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</si>
  <si>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</si>
  <si>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</si>
  <si>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</si>
  <si>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</si>
  <si>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</si>
  <si>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</si>
  <si>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</si>
  <si>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</si>
  <si>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</si>
  <si>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</si>
  <si>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</si>
  <si>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</si>
  <si>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</si>
  <si>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</si>
  <si>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</si>
  <si>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</si>
  <si>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</si>
  <si>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</si>
  <si>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</si>
  <si>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</si>
  <si>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</si>
  <si>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</si>
  <si>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</si>
  <si>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</si>
  <si>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</si>
  <si>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</si>
  <si>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</si>
  <si>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</si>
  <si>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</si>
  <si>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</si>
  <si>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</si>
  <si>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</si>
  <si>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</si>
  <si>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</si>
  <si>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</si>
  <si>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</si>
  <si>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</si>
  <si>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</si>
  <si>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</si>
  <si>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</si>
  <si>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</si>
  <si>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</si>
  <si>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</si>
  <si>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</si>
  <si>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</si>
  <si>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</si>
  <si>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</si>
  <si>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</si>
  <si>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</si>
  <si>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</si>
  <si>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</si>
  <si>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</si>
  <si>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</si>
  <si>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</si>
  <si>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</si>
  <si>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</si>
  <si>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</si>
  <si>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</si>
  <si>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</si>
  <si>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</si>
  <si>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</si>
  <si>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</si>
  <si>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</si>
  <si>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</si>
  <si>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</si>
  <si>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</si>
  <si>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</si>
  <si>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</si>
  <si>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</si>
  <si>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</si>
  <si>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</si>
  <si>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</si>
  <si>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</si>
  <si>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</si>
  <si>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</si>
  <si>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</si>
  <si>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</si>
  <si>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</si>
  <si>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</si>
  <si>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</si>
  <si>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</si>
  <si>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</si>
  <si>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</si>
  <si>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</si>
  <si>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</si>
  <si>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</si>
  <si>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</si>
  <si>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</si>
  <si>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</si>
  <si>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</si>
  <si>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</si>
  <si>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</si>
  <si>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</si>
  <si>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</si>
  <si>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</si>
  <si>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</si>
  <si>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</si>
  <si>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</si>
  <si>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</si>
  <si>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</si>
  <si>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</si>
  <si>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</si>
  <si>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</si>
  <si>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</si>
  <si>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</si>
  <si>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</si>
  <si>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</si>
  <si>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</si>
  <si>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</si>
  <si>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</si>
  <si>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</si>
  <si>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</si>
  <si>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</si>
  <si>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</si>
  <si>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</si>
  <si>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</si>
  <si>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</si>
  <si>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</si>
  <si>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</si>
  <si>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</si>
  <si>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</si>
  <si>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</si>
  <si>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</si>
  <si>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</si>
  <si>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</si>
  <si>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</si>
  <si>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</si>
  <si>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</si>
  <si>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</si>
  <si>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</si>
  <si>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</si>
  <si>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</si>
  <si>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</si>
  <si>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</si>
  <si>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</si>
  <si>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</si>
  <si>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</si>
  <si>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</si>
  <si>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</si>
  <si>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</si>
  <si>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</si>
  <si>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</si>
  <si>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</si>
  <si>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</si>
  <si>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</si>
  <si>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</si>
  <si>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</si>
  <si>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</si>
  <si>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</si>
  <si>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</si>
  <si>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</si>
  <si>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</si>
  <si>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</si>
  <si>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</si>
  <si>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</si>
  <si>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</si>
  <si>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</si>
  <si>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</si>
  <si>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</si>
  <si>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</si>
  <si>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</si>
  <si>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</si>
  <si>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</si>
  <si>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</si>
  <si>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</si>
  <si>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</si>
  <si>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</si>
  <si>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</si>
  <si>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</si>
  <si>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</si>
  <si>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</si>
  <si>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</si>
  <si>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</si>
  <si>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</si>
  <si>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</si>
  <si>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</si>
  <si>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</si>
  <si>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</si>
  <si>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</si>
  <si>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</si>
  <si>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</si>
  <si>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</si>
  <si>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</si>
  <si>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</si>
  <si>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</si>
  <si>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</si>
  <si>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</si>
  <si>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</si>
  <si>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</si>
  <si>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</si>
  <si>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</si>
  <si>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</si>
  <si>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</si>
  <si>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</si>
  <si>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</si>
  <si>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</si>
  <si>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</si>
  <si>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</si>
  <si>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</si>
  <si>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</si>
  <si>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</si>
  <si>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</si>
  <si>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</si>
  <si>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</si>
  <si>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</si>
  <si>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</si>
  <si>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</si>
  <si>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</si>
  <si>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</si>
  <si>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</si>
  <si>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</si>
  <si>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</si>
  <si>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</si>
  <si>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</si>
  <si>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</si>
  <si>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</si>
  <si>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</si>
  <si>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</si>
  <si>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</si>
  <si>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</si>
  <si>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</si>
  <si>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</si>
  <si>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</si>
  <si>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</si>
  <si>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</si>
  <si>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</si>
  <si>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</si>
  <si>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</si>
  <si>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</si>
  <si>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</si>
  <si>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</si>
  <si>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</si>
  <si>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</si>
  <si>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</si>
  <si>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</si>
  <si>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</si>
  <si>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</si>
  <si>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</si>
  <si>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</si>
  <si>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</si>
  <si>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</si>
  <si>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</si>
  <si>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</si>
  <si>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</si>
  <si>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</si>
  <si>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</si>
  <si>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</si>
  <si>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</si>
  <si>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</si>
  <si>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</si>
  <si>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</si>
  <si>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</si>
  <si>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</si>
  <si>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</si>
  <si>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</si>
  <si>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</si>
  <si>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</si>
  <si>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</si>
  <si>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</si>
  <si>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</si>
  <si>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</si>
  <si>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</si>
  <si>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</si>
  <si>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</si>
  <si>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</si>
  <si>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</si>
  <si>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</si>
  <si>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</si>
  <si>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</si>
  <si>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</si>
  <si>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</si>
  <si>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</si>
  <si>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</si>
  <si>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</si>
  <si>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</si>
  <si>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</si>
  <si>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</si>
  <si>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</si>
  <si>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</si>
  <si>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</si>
  <si>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</si>
  <si>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</si>
  <si>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</si>
  <si>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</si>
  <si>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</si>
  <si>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</si>
  <si>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</si>
  <si>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</si>
  <si>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</si>
  <si>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</si>
  <si>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</si>
  <si>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</si>
  <si>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</si>
  <si>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</si>
  <si>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</si>
  <si>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</si>
  <si>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</si>
  <si>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</si>
  <si>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</si>
  <si>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</si>
  <si>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</si>
  <si>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</si>
  <si>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</si>
  <si>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</si>
  <si>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</si>
  <si>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</si>
  <si>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</si>
  <si>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</si>
  <si>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</si>
  <si>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</si>
  <si>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</si>
  <si>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</si>
  <si>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</si>
  <si>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</si>
  <si>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</si>
  <si>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</si>
  <si>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</si>
  <si>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</si>
  <si>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</si>
  <si>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</si>
  <si>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</si>
  <si>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</si>
  <si>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</si>
  <si>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</si>
  <si>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</si>
  <si>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</si>
  <si>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</si>
  <si>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</si>
  <si>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</si>
  <si>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</si>
  <si>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</si>
  <si>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</si>
  <si>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</si>
  <si>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</si>
  <si>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</si>
  <si>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</si>
  <si>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</si>
  <si>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</si>
  <si>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</si>
  <si>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</si>
  <si>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</si>
  <si>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</si>
  <si>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</si>
  <si>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</si>
  <si>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</si>
  <si>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</si>
  <si>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</si>
  <si>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</si>
  <si>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</si>
  <si>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</si>
  <si>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</si>
  <si>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</si>
  <si>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</si>
  <si>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</si>
  <si>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</si>
  <si>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</si>
  <si>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</si>
  <si>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</si>
  <si>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</si>
  <si>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</si>
  <si>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</si>
  <si>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</si>
  <si>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</si>
  <si>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</si>
  <si>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</si>
  <si>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</si>
  <si>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</si>
  <si>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</si>
  <si>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</si>
  <si>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</si>
  <si>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</si>
  <si>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</si>
  <si>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</si>
  <si>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</si>
  <si>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</si>
  <si>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</si>
  <si>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</si>
  <si>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</si>
  <si>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</si>
  <si>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</si>
  <si>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</si>
  <si>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</si>
  <si>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</si>
  <si>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</si>
  <si>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</si>
  <si>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</si>
  <si>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</si>
  <si>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</si>
  <si>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</si>
  <si>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</si>
  <si>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</si>
  <si>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</si>
  <si>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</si>
  <si>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</si>
  <si>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</si>
  <si>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</si>
  <si>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</si>
  <si>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</si>
  <si>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</si>
  <si>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</si>
  <si>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</si>
  <si>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</si>
  <si>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</si>
  <si>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</si>
  <si>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</si>
  <si>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</si>
  <si>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</si>
  <si>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</si>
  <si>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</si>
  <si>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</si>
  <si>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</si>
  <si>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</si>
  <si>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</si>
  <si>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</si>
  <si>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</si>
  <si>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</si>
  <si>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</si>
  <si>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</si>
  <si>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</si>
  <si>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</si>
  <si>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</si>
  <si>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</si>
  <si>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</si>
  <si>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</si>
  <si>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</si>
  <si>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</si>
  <si>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</si>
  <si>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</si>
  <si>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</si>
  <si>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</si>
  <si>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</si>
  <si>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</si>
  <si>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</si>
  <si>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</si>
  <si>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</si>
  <si>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</si>
  <si>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</si>
  <si>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</si>
  <si>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</si>
  <si>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</si>
  <si>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</si>
  <si>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</si>
  <si>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</si>
  <si>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</si>
  <si>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</si>
  <si>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</si>
  <si>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</si>
  <si>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</si>
  <si>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</si>
  <si>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</si>
  <si>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</si>
  <si>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</si>
  <si>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</si>
  <si>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</si>
  <si>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</si>
  <si>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</si>
  <si>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</si>
  <si>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</si>
  <si>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</si>
  <si>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</si>
  <si>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</si>
  <si>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</si>
  <si>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</si>
  <si>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</si>
  <si>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</si>
  <si>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</si>
  <si>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</si>
  <si>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</si>
  <si>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</si>
  <si>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</si>
  <si>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</si>
  <si>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</si>
  <si>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</si>
  <si>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</si>
  <si>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</si>
  <si>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</si>
  <si>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</si>
  <si>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</si>
  <si>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</si>
  <si>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</si>
  <si>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</si>
  <si>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</si>
  <si>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</si>
  <si>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</si>
  <si>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</si>
  <si>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</si>
  <si>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</si>
  <si>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</si>
  <si>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</si>
  <si>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</si>
  <si>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</si>
  <si>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</si>
  <si>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</si>
  <si>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</si>
  <si>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</si>
  <si>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</si>
  <si>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</si>
  <si>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</si>
  <si>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</si>
  <si>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</si>
  <si>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</si>
  <si>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</si>
  <si>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</si>
  <si>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</si>
  <si>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</si>
  <si>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</si>
  <si>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</si>
  <si>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</si>
  <si>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</si>
  <si>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</si>
  <si>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</si>
  <si>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</si>
  <si>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</si>
  <si>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</si>
  <si>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</si>
  <si>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</si>
  <si>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</si>
  <si>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</si>
  <si>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</si>
  <si>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</si>
  <si>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</si>
  <si>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</si>
  <si>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</si>
  <si>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</si>
  <si>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</si>
  <si>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</si>
  <si>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</si>
  <si>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</si>
  <si>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</si>
  <si>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</si>
  <si>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</si>
  <si>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</si>
  <si>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</si>
  <si>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</si>
  <si>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</si>
  <si>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</si>
  <si>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</si>
  <si>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</si>
  <si>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</si>
  <si>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</si>
  <si>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</si>
  <si>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</si>
  <si>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</si>
  <si>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</si>
  <si>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</si>
  <si>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</si>
  <si>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</si>
  <si>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</si>
  <si>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</si>
  <si>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</si>
  <si>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</si>
  <si>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</si>
  <si>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</si>
  <si>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</si>
  <si>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</si>
  <si>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</si>
  <si>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</si>
  <si>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</si>
  <si>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</si>
  <si>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</si>
  <si>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</si>
  <si>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</si>
  <si>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</si>
  <si>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</si>
  <si>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</si>
  <si>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</si>
  <si>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</si>
  <si>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</si>
  <si>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</si>
  <si>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</si>
  <si>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</si>
  <si>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</si>
  <si>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</si>
  <si>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</si>
  <si>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</si>
  <si>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</si>
  <si>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</si>
  <si>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</si>
  <si>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</si>
  <si>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</si>
  <si>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</si>
  <si>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</si>
  <si>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</si>
  <si>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</si>
  <si>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</si>
  <si>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</si>
  <si>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</si>
  <si>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</si>
  <si>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</si>
  <si>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</si>
  <si>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</si>
  <si>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</si>
  <si>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</si>
  <si>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</si>
  <si>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</si>
  <si>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</si>
  <si>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</si>
  <si>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</si>
  <si>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</si>
  <si>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</si>
  <si>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</si>
  <si>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</si>
  <si>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</si>
  <si>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</si>
  <si>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</si>
  <si>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</si>
  <si>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</si>
  <si>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</si>
  <si>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</si>
  <si>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</si>
  <si>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</si>
  <si>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</si>
  <si>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</si>
  <si>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</si>
  <si>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</si>
  <si>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</si>
  <si>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</si>
  <si>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</si>
  <si>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</si>
  <si>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</si>
  <si>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</si>
  <si>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</si>
  <si>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</si>
  <si>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</si>
  <si>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</si>
  <si>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</si>
  <si>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</si>
  <si>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</si>
  <si>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</si>
  <si>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</si>
  <si>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</si>
  <si>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</si>
  <si>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</si>
  <si>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</si>
  <si>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</si>
  <si>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</si>
  <si>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</si>
  <si>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</si>
  <si>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</si>
  <si>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</si>
  <si>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</si>
  <si>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</si>
  <si>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</si>
  <si>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</si>
  <si>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</si>
  <si>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</si>
  <si>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</si>
  <si>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</si>
  <si>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</si>
  <si>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</si>
  <si>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</si>
  <si>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</si>
  <si>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</si>
  <si>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</si>
  <si>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</si>
  <si>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</si>
  <si>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</si>
  <si>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</si>
  <si>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</si>
  <si>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</si>
  <si>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</si>
  <si>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</si>
  <si>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</si>
  <si>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</si>
  <si>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</si>
  <si>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</si>
  <si>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</si>
  <si>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</si>
  <si>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</si>
  <si>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</si>
  <si>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</si>
  <si>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</si>
  <si>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</si>
  <si>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</si>
  <si>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</si>
  <si>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</si>
  <si>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</si>
  <si>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</si>
  <si>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</si>
  <si>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</si>
  <si>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</si>
  <si>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</si>
  <si>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</si>
  <si>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</si>
  <si>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</si>
  <si>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</si>
  <si>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</si>
  <si>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</si>
  <si>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</si>
  <si>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</si>
  <si>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</si>
  <si>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</si>
  <si>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</si>
  <si>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</si>
  <si>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</si>
  <si>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</si>
  <si>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</si>
  <si>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</si>
  <si>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</si>
  <si>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</si>
  <si>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</si>
  <si>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</si>
  <si>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</si>
  <si>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</si>
  <si>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</si>
  <si>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</si>
  <si>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</si>
  <si>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</si>
  <si>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</si>
  <si>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</si>
  <si>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</si>
  <si>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</si>
  <si>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</si>
  <si>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</si>
  <si>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</si>
  <si>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</si>
  <si>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</si>
  <si>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</si>
  <si>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</si>
  <si>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</si>
  <si>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</si>
  <si>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</si>
  <si>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</si>
  <si>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</si>
  <si>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</si>
  <si>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</si>
  <si>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</si>
  <si>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</si>
  <si>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</si>
  <si>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</si>
  <si>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</si>
  <si>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</si>
  <si>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</si>
  <si>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</si>
  <si>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</si>
  <si>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</si>
  <si>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</si>
  <si>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</si>
  <si>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</si>
  <si>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</si>
  <si>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</si>
  <si>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</si>
  <si>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</si>
  <si>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</si>
  <si>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</si>
  <si>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</si>
  <si>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</si>
  <si>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</si>
  <si>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</si>
  <si>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</si>
  <si>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</si>
  <si>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</si>
  <si>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</si>
  <si>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</si>
  <si>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</si>
  <si>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</si>
  <si>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</si>
  <si>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</si>
  <si>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</si>
  <si>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</si>
  <si>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</si>
  <si>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</si>
  <si>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</si>
  <si>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</si>
  <si>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</si>
  <si>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</si>
  <si>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</si>
  <si>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</si>
  <si>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</si>
  <si>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</si>
  <si>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</si>
  <si>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</si>
  <si>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</si>
  <si>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</si>
  <si>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</si>
  <si>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</si>
  <si>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</si>
  <si>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</si>
  <si>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</si>
  <si>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</si>
  <si>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</si>
  <si>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</si>
  <si>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</si>
  <si>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</si>
  <si>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</si>
  <si>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</si>
  <si>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</si>
  <si>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</si>
  <si>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</si>
  <si>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</si>
  <si>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</si>
  <si>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</si>
  <si>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</si>
  <si>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</si>
  <si>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</si>
  <si>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</si>
  <si>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</si>
  <si>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</si>
  <si>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</si>
  <si>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</si>
  <si>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</si>
  <si>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</si>
  <si>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</si>
  <si>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</si>
  <si>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</si>
  <si>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</si>
  <si>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</si>
  <si>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</si>
  <si>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</si>
  <si>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</si>
  <si>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</si>
  <si>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</si>
  <si>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</si>
  <si>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</si>
  <si>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</si>
  <si>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</si>
  <si>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</si>
  <si>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</si>
  <si>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</si>
  <si>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</si>
  <si>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</si>
  <si>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</si>
  <si>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</si>
  <si>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</si>
  <si>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</si>
  <si>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</si>
  <si>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</si>
  <si>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</si>
  <si>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</si>
  <si>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</si>
  <si>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</si>
  <si>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</si>
  <si>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</si>
  <si>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</si>
  <si>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</si>
  <si>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</si>
  <si>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</si>
  <si>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</si>
  <si>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</si>
  <si>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</si>
  <si>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</si>
  <si>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</si>
  <si>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</si>
  <si>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</si>
  <si>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</si>
  <si>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</si>
  <si>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</si>
  <si>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</si>
  <si>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</si>
  <si>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</si>
  <si>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</si>
  <si>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</si>
  <si>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</si>
  <si>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</si>
  <si>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</si>
  <si>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</si>
  <si>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</si>
  <si>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</si>
  <si>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</si>
  <si>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</si>
  <si>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</si>
  <si>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</si>
  <si>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</si>
  <si>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</si>
  <si>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</si>
  <si>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</si>
  <si>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</si>
  <si>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</si>
  <si>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</si>
  <si>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</si>
  <si>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</si>
  <si>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</si>
  <si>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</si>
  <si>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</si>
  <si>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</si>
  <si>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</si>
  <si>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</si>
  <si>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</si>
  <si>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</si>
  <si>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</si>
  <si>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</si>
  <si>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</si>
  <si>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</si>
  <si>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</si>
  <si>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</si>
  <si>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</si>
  <si>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</si>
  <si>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</si>
  <si>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</si>
  <si>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</si>
  <si>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</si>
  <si>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</si>
  <si>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</si>
  <si>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</si>
  <si>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</si>
  <si>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</si>
  <si>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</si>
  <si>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</si>
  <si>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</si>
  <si>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</si>
  <si>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</si>
  <si>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</si>
  <si>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</si>
  <si>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</si>
  <si>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</si>
  <si>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</si>
  <si>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</si>
  <si>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</si>
  <si>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</si>
  <si>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</si>
  <si>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</si>
  <si>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</si>
  <si>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</si>
  <si>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</si>
  <si>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</si>
  <si>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</si>
  <si>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</si>
  <si>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</si>
  <si>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</si>
  <si>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</si>
  <si>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</si>
  <si>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</si>
  <si>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</si>
  <si>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</si>
  <si>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</si>
  <si>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</si>
  <si>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</si>
  <si>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</si>
  <si>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</si>
  <si>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</si>
  <si>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</si>
  <si>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</si>
  <si>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</si>
  <si>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</si>
  <si>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</si>
  <si>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</si>
  <si>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</si>
  <si>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</si>
  <si>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</si>
  <si>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</si>
  <si>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</si>
  <si>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</si>
  <si>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</si>
  <si>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</si>
  <si>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</si>
  <si>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</si>
  <si>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</si>
  <si>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</si>
  <si>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</si>
  <si>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</si>
  <si>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</si>
  <si>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</si>
  <si>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</si>
  <si>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</si>
  <si>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</si>
  <si>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</si>
  <si>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</si>
  <si>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</si>
  <si>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</si>
  <si>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</si>
  <si>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</si>
  <si>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</si>
  <si>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</si>
  <si>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</si>
  <si>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</si>
  <si>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</si>
  <si>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</si>
  <si>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</si>
  <si>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</si>
  <si>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</si>
  <si>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</si>
  <si>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</si>
  <si>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</si>
  <si>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</si>
  <si>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</si>
  <si>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</si>
  <si>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</si>
  <si>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</si>
  <si>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</si>
  <si>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</si>
  <si>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</si>
  <si>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</si>
  <si>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</si>
  <si>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</si>
  <si>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</si>
  <si>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</si>
  <si>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</si>
  <si>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</si>
  <si>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</si>
  <si>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</si>
  <si>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</si>
  <si>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</si>
  <si>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</si>
  <si>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</si>
  <si>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</si>
  <si>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</si>
  <si>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</si>
  <si>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</si>
  <si>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</si>
  <si>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</si>
  <si>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</si>
  <si>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</si>
  <si>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</si>
  <si>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</si>
  <si>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</si>
  <si>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</si>
  <si>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</si>
  <si>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</si>
  <si>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</si>
  <si>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</si>
  <si>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</si>
  <si>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</si>
  <si>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</si>
  <si>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</si>
  <si>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</si>
  <si>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</si>
  <si>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</si>
  <si>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</si>
  <si>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</si>
  <si>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</si>
  <si>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</si>
  <si>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</si>
  <si>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</si>
  <si>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</si>
  <si>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</si>
  <si>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</si>
  <si>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</si>
  <si>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</si>
  <si>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</si>
  <si>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</si>
  <si>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</si>
  <si>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</si>
  <si>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</si>
  <si>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</si>
  <si>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</si>
  <si>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</si>
  <si>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</si>
  <si>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</si>
  <si>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</si>
  <si>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</si>
  <si>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</si>
  <si>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</si>
  <si>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</si>
  <si>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</si>
  <si>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</si>
  <si>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</si>
  <si>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</si>
  <si>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</si>
  <si>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</si>
  <si>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</si>
  <si>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</si>
  <si>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</si>
  <si>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</si>
  <si>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</si>
  <si>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</si>
  <si>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</si>
  <si>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</si>
  <si>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</si>
  <si>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</si>
  <si>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</si>
  <si>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</si>
  <si>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</si>
  <si>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</si>
  <si>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</si>
  <si>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</si>
  <si>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</si>
  <si>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</si>
  <si>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</si>
  <si>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</si>
  <si>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</si>
  <si>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</si>
  <si>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</si>
  <si>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</si>
  <si>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</si>
  <si>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</si>
  <si>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</si>
  <si>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</si>
  <si>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</si>
  <si>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</si>
  <si>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</si>
  <si>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</si>
  <si>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</si>
  <si>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</si>
  <si>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</si>
  <si>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</si>
  <si>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</si>
  <si>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</si>
  <si>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</si>
  <si>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</si>
  <si>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</si>
  <si>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</si>
  <si>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</si>
  <si>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</si>
  <si>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</si>
  <si>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</si>
  <si>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</si>
  <si>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</si>
  <si>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</si>
  <si>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</si>
  <si>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</si>
  <si>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</si>
  <si>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</si>
  <si>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</si>
  <si>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</si>
  <si>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</si>
  <si>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</si>
  <si>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</si>
  <si>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</si>
  <si>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</si>
  <si>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</si>
  <si>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</si>
  <si>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</si>
  <si>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</si>
  <si>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</si>
  <si>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</si>
  <si>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</si>
  <si>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</si>
  <si>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</si>
  <si>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</si>
  <si>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</si>
  <si>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</si>
  <si>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</si>
  <si>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</si>
  <si>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</si>
  <si>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</si>
  <si>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</si>
  <si>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</si>
  <si>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</si>
  <si>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</si>
  <si>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</si>
  <si>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</si>
  <si>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</si>
  <si>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</si>
  <si>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</si>
  <si>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</si>
  <si>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</si>
  <si>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</si>
  <si>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</si>
  <si>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</si>
  <si>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</si>
  <si>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</si>
  <si>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</si>
  <si>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</si>
  <si>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</si>
  <si>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</si>
  <si>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</si>
  <si>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</si>
  <si>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</si>
  <si>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</si>
  <si>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</si>
  <si>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</si>
  <si>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</si>
  <si>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</si>
  <si>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</si>
  <si>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</si>
  <si>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</si>
  <si>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</si>
  <si>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</si>
  <si>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</si>
  <si>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</si>
  <si>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</si>
  <si>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</si>
  <si>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</si>
  <si>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</si>
  <si>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</si>
  <si>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</si>
  <si>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</si>
  <si>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</si>
  <si>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</si>
  <si>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</si>
  <si>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</si>
  <si>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</si>
  <si>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</si>
  <si>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</si>
  <si>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</si>
  <si>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</si>
  <si>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</si>
  <si>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</si>
  <si>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</si>
  <si>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</si>
  <si>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</si>
  <si>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</si>
  <si>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</si>
  <si>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</si>
  <si>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</si>
  <si>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</si>
  <si>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</si>
  <si>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</si>
  <si>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</si>
  <si>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</si>
  <si>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</si>
  <si>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</si>
  <si>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</si>
  <si>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</si>
  <si>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</si>
  <si>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</si>
  <si>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</si>
  <si>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</si>
  <si>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</si>
  <si>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</si>
  <si>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</si>
  <si>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</si>
  <si>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</si>
  <si>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</si>
  <si>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</si>
  <si>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</si>
  <si>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</si>
  <si>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</si>
  <si>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</si>
  <si>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</si>
  <si>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</si>
  <si>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</si>
  <si>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</si>
  <si>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</si>
  <si>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</si>
  <si>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</si>
  <si>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</si>
  <si>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</si>
  <si>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</si>
  <si>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</si>
  <si>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</si>
  <si>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</si>
  <si>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</si>
  <si>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</si>
  <si>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</si>
  <si>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</si>
  <si>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</si>
  <si>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</si>
  <si>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</si>
  <si>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</si>
  <si>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</si>
  <si>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</si>
  <si>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</si>
  <si>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</si>
  <si>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</si>
  <si>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</si>
  <si>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</si>
  <si>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</si>
  <si>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</si>
  <si>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</si>
  <si>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</si>
  <si>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</si>
  <si>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</si>
  <si>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</si>
  <si>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</si>
  <si>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</si>
  <si>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</si>
  <si>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</si>
  <si>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</si>
  <si>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</si>
  <si>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</si>
  <si>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</si>
  <si>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</si>
  <si>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</si>
  <si>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</si>
  <si>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</si>
  <si>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</si>
  <si>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</si>
  <si>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</si>
  <si>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</si>
  <si>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</si>
  <si>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</si>
  <si>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</si>
  <si>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</si>
  <si>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</si>
  <si>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</si>
  <si>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</si>
  <si>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</si>
  <si>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</si>
  <si>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</si>
  <si>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</si>
  <si>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</si>
  <si>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</si>
  <si>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</si>
  <si>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</si>
  <si>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</si>
  <si>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</si>
  <si>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</si>
  <si>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</si>
  <si>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</si>
  <si>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</si>
  <si>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</si>
  <si>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</si>
  <si>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</si>
  <si>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</si>
  <si>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</si>
  <si>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</si>
  <si>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</si>
  <si>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</si>
  <si>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</si>
  <si>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</si>
  <si>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</si>
  <si>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</si>
  <si>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</si>
  <si>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</si>
  <si>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</si>
  <si>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</si>
  <si>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</si>
  <si>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</si>
  <si>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</si>
  <si>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</si>
  <si>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</si>
  <si>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</si>
  <si>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</si>
  <si>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</si>
  <si>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</si>
  <si>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</si>
  <si>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</si>
  <si>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</si>
  <si>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</si>
  <si>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</si>
  <si>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</si>
  <si>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</si>
  <si>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</si>
  <si>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</si>
  <si>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</si>
  <si>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</si>
  <si>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</si>
  <si>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</si>
  <si>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</si>
  <si>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</si>
  <si>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</si>
  <si>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</si>
  <si>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</si>
  <si>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</si>
  <si>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</si>
  <si>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</si>
  <si>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</si>
  <si>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</si>
  <si>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</si>
  <si>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</si>
  <si>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</si>
  <si>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</si>
  <si>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</si>
  <si>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</si>
  <si>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</si>
  <si>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</si>
  <si>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</si>
  <si>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</si>
  <si>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</si>
  <si>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</si>
  <si>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</si>
  <si>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</si>
  <si>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</si>
  <si>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</si>
  <si>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</si>
  <si>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</si>
  <si>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</si>
  <si>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</si>
  <si>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</si>
  <si>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</si>
  <si>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</si>
  <si>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</si>
  <si>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</si>
  <si>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</si>
  <si>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</si>
  <si>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</si>
  <si>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</si>
  <si>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</si>
  <si>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</si>
  <si>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</si>
  <si>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</si>
  <si>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</si>
  <si>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</si>
  <si>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</si>
  <si>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</si>
  <si>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</si>
  <si>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</si>
  <si>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</si>
  <si>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</si>
  <si>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</si>
  <si>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</si>
  <si>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</si>
  <si>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</si>
  <si>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</si>
  <si>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</si>
  <si>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</si>
  <si>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</si>
  <si>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</si>
  <si>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</si>
  <si>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</si>
  <si>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</si>
  <si>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</si>
  <si>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</si>
  <si>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</si>
  <si>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</si>
  <si>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</si>
  <si>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</si>
  <si>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</si>
  <si>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</si>
  <si>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</si>
  <si>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</si>
  <si>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</si>
  <si>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</si>
  <si>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</si>
  <si>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</si>
  <si>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</si>
  <si>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</si>
  <si>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</si>
  <si>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</si>
  <si>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</si>
  <si>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</si>
  <si>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</si>
  <si>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</si>
  <si>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</si>
  <si>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</si>
  <si>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</si>
  <si>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</si>
  <si>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</si>
  <si>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</si>
  <si>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</si>
  <si>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</si>
  <si>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</si>
  <si>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</si>
  <si>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</si>
  <si>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</si>
  <si>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</si>
  <si>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</si>
  <si>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</si>
  <si>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</si>
  <si>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</si>
  <si>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</si>
  <si>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</si>
  <si>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</si>
  <si>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</si>
  <si>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</si>
  <si>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</si>
  <si>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</si>
  <si>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</si>
  <si>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</si>
  <si>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</si>
  <si>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</si>
  <si>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</si>
  <si>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</si>
  <si>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</si>
  <si>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</si>
  <si>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</si>
  <si>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</si>
  <si>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</si>
  <si>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</si>
  <si>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</si>
  <si>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</si>
  <si>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</si>
  <si>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</si>
  <si>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</si>
  <si>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</si>
  <si>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</si>
  <si>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</si>
  <si>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</si>
  <si>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</si>
  <si>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</si>
  <si>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</si>
  <si>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</si>
  <si>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</si>
  <si>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</si>
  <si>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</si>
  <si>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</si>
  <si>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</si>
  <si>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</si>
  <si>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</si>
  <si>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</si>
  <si>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</si>
  <si>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</si>
  <si>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</si>
  <si>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</si>
  <si>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</si>
  <si>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</si>
  <si>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</si>
  <si>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</si>
  <si>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</si>
  <si>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</si>
  <si>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</si>
  <si>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</si>
  <si>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</si>
  <si>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</si>
  <si>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</si>
  <si>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</si>
  <si>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</si>
  <si>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</si>
  <si>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</si>
  <si>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</si>
  <si>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</si>
  <si>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</si>
  <si>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</si>
  <si>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</si>
  <si>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</si>
  <si>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</si>
  <si>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</si>
  <si>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</si>
  <si>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</si>
  <si>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</si>
  <si>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</si>
  <si>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</si>
  <si>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</si>
  <si>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</si>
  <si>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</si>
  <si>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</si>
  <si>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</si>
  <si>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</si>
  <si>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</si>
  <si>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</si>
  <si>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</si>
  <si>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</si>
  <si>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</si>
  <si>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</si>
  <si>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</si>
  <si>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</si>
  <si>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</si>
  <si>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</si>
  <si>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</si>
  <si>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</si>
  <si>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</si>
  <si>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</si>
  <si>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</si>
  <si>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</si>
  <si>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</si>
  <si>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</si>
  <si>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</si>
  <si>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</si>
  <si>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</si>
  <si>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</si>
  <si>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</si>
  <si>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</si>
  <si>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</si>
  <si>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</si>
  <si>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</si>
  <si>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</si>
  <si>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</si>
  <si>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</si>
  <si>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</si>
  <si>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</si>
  <si>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</si>
  <si>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</si>
  <si>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</si>
  <si>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</si>
  <si>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</si>
  <si>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</si>
  <si>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</si>
  <si>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</si>
  <si>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</si>
  <si>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</si>
  <si>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</si>
  <si>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</si>
  <si>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</si>
  <si>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</si>
  <si>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</si>
  <si>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</si>
  <si>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</si>
  <si>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</si>
  <si>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</si>
  <si>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</si>
  <si>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</si>
  <si>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</si>
  <si>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</si>
  <si>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</si>
  <si>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</si>
  <si>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</si>
  <si>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</si>
  <si>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</si>
  <si>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</si>
  <si>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</si>
  <si>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</si>
  <si>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</si>
  <si>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</si>
  <si>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</si>
  <si>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</si>
  <si>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</si>
  <si>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</si>
  <si>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</si>
  <si>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</si>
  <si>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</si>
  <si>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</si>
  <si>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</si>
  <si>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</si>
  <si>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</si>
  <si>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</si>
  <si>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</si>
  <si>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</si>
  <si>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</si>
  <si>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</si>
  <si>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</si>
  <si>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</si>
  <si>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</si>
  <si>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</si>
  <si>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</si>
  <si>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</si>
  <si>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</si>
  <si>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</si>
  <si>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</si>
  <si>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</si>
  <si>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</si>
  <si>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</si>
  <si>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</si>
  <si>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</si>
  <si>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</si>
  <si>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</si>
  <si>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</si>
  <si>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</si>
  <si>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</si>
  <si>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</si>
  <si>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</si>
  <si>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</si>
  <si>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</si>
  <si>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</si>
  <si>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</si>
  <si>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</si>
  <si>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</si>
  <si>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</si>
  <si>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</si>
  <si>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</si>
  <si>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</si>
  <si>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</si>
  <si>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</si>
  <si>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</si>
  <si>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</si>
  <si>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</si>
  <si>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</si>
  <si>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</si>
  <si>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</si>
  <si>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</si>
  <si>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</si>
  <si>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</si>
  <si>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</si>
  <si>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</si>
  <si>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</si>
  <si>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</si>
  <si>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</si>
  <si>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</si>
  <si>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</si>
  <si>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</si>
  <si>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</si>
  <si>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</si>
  <si>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</si>
  <si>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</si>
  <si>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</si>
  <si>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</si>
  <si>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</si>
  <si>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</si>
  <si>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</si>
  <si>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</si>
  <si>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</si>
  <si>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</si>
  <si>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</si>
  <si>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</si>
  <si>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</si>
  <si>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</si>
  <si>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</si>
  <si>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</si>
  <si>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</si>
  <si>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</si>
  <si>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</si>
  <si>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</si>
  <si>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</si>
  <si>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</si>
  <si>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</si>
  <si>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</si>
  <si>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</si>
  <si>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</si>
  <si>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</si>
  <si>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</si>
  <si>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</si>
  <si>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</si>
  <si>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</si>
  <si>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</si>
  <si>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</si>
  <si>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</si>
  <si>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</si>
  <si>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</si>
  <si>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</si>
  <si>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</si>
  <si>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</si>
  <si>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</si>
  <si>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</si>
  <si>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</si>
  <si>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</si>
  <si>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</si>
  <si>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</si>
  <si>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</si>
  <si>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</si>
  <si>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</si>
  <si>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</si>
  <si>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</si>
  <si>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</si>
  <si>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</si>
  <si>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</si>
  <si>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</si>
  <si>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</si>
  <si>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</si>
  <si>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</si>
  <si>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</si>
  <si>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</si>
  <si>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</si>
  <si>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</si>
  <si>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</si>
  <si>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</si>
  <si>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</si>
  <si>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</si>
  <si>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</si>
  <si>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</si>
  <si>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</si>
  <si>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</si>
  <si>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</si>
  <si>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</si>
  <si>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</si>
  <si>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</si>
  <si>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</si>
  <si>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</si>
  <si>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</si>
  <si>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</si>
  <si>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</si>
  <si>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</si>
  <si>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</si>
  <si>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</si>
  <si>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</si>
  <si>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</si>
  <si>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</si>
  <si>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</si>
  <si>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</si>
  <si>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</si>
  <si>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</si>
  <si>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</si>
  <si>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</si>
  <si>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</si>
  <si>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</si>
  <si>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第３号様式（第８条関係）</t>
    <rPh sb="0" eb="1">
      <t>ダイ</t>
    </rPh>
    <rPh sb="2" eb="3">
      <t>ゴウ</t>
    </rPh>
    <rPh sb="3" eb="5">
      <t>ヨウシキ</t>
    </rPh>
    <rPh sb="6" eb="7">
      <t>ダイ</t>
    </rPh>
    <rPh sb="8" eb="9">
      <t>ジョウ</t>
    </rPh>
    <rPh sb="9" eb="11">
      <t>カンケイ</t>
    </rPh>
    <phoneticPr fontId="5"/>
  </si>
  <si>
    <t>！この欄が×の場合、空欄の項目があります。</t>
    <rPh sb="3" eb="4">
      <t>ラン</t>
    </rPh>
    <rPh sb="7" eb="9">
      <t>バアイ</t>
    </rPh>
    <rPh sb="10" eb="12">
      <t>クウラン</t>
    </rPh>
    <rPh sb="13" eb="15">
      <t>コウモク</t>
    </rPh>
    <phoneticPr fontId="5"/>
  </si>
  <si>
    <t>令和 7 年</t>
    <rPh sb="0" eb="1">
      <t>レイワ</t>
    </rPh>
    <phoneticPr fontId="5"/>
  </si>
  <si>
    <t>月</t>
    <rPh sb="0" eb="1">
      <t>ガツ</t>
    </rPh>
    <phoneticPr fontId="5"/>
  </si>
  <si>
    <t>　福島県知事</t>
    <rPh sb="1" eb="4">
      <t>フクシマケン</t>
    </rPh>
    <rPh sb="4" eb="6">
      <t>チジ</t>
    </rPh>
    <phoneticPr fontId="5"/>
  </si>
  <si>
    <t>法人名</t>
    <rPh sb="0" eb="3">
      <t>ホウジンメイ</t>
    </rPh>
    <phoneticPr fontId="5"/>
  </si>
  <si>
    <t>役職</t>
    <rPh sb="0" eb="2">
      <t>ヤクショク</t>
    </rPh>
    <phoneticPr fontId="5"/>
  </si>
  <si>
    <t>代表者名</t>
    <rPh sb="0" eb="3">
      <t>ダイヒョウシャ</t>
    </rPh>
    <rPh sb="3" eb="4">
      <t>メイ</t>
    </rPh>
    <phoneticPr fontId="5"/>
  </si>
  <si>
    <t>令和７年度福島県障害福祉人材確保・職場環境改善等事業補助金実績報告書</t>
    <rPh sb="29" eb="34">
      <t>ジッセキホウコクショ</t>
    </rPh>
    <phoneticPr fontId="5"/>
  </si>
  <si>
    <t>　福島県補助金等の交付等に関する規則第１３条第１項の規定により上記補助金の実績につき、下記のとおり関係書類を添えて報告します。</t>
    <rPh sb="1" eb="4">
      <t>フクシマケン</t>
    </rPh>
    <rPh sb="4" eb="7">
      <t>ホジョキン</t>
    </rPh>
    <rPh sb="7" eb="8">
      <t>トウ</t>
    </rPh>
    <rPh sb="9" eb="12">
      <t>コウフトウ</t>
    </rPh>
    <rPh sb="13" eb="14">
      <t>カン</t>
    </rPh>
    <rPh sb="16" eb="18">
      <t>キソク</t>
    </rPh>
    <rPh sb="18" eb="19">
      <t>ダイ</t>
    </rPh>
    <rPh sb="21" eb="22">
      <t>ジョウ</t>
    </rPh>
    <rPh sb="22" eb="23">
      <t>ダイ</t>
    </rPh>
    <rPh sb="24" eb="25">
      <t>コウ</t>
    </rPh>
    <rPh sb="26" eb="28">
      <t>キテイ</t>
    </rPh>
    <rPh sb="37" eb="39">
      <t>ジッセキ</t>
    </rPh>
    <rPh sb="43" eb="45">
      <t>カキ</t>
    </rPh>
    <rPh sb="49" eb="53">
      <t>カンケイショルイ</t>
    </rPh>
    <rPh sb="54" eb="55">
      <t>ソ</t>
    </rPh>
    <rPh sb="57" eb="59">
      <t>ホウコク</t>
    </rPh>
    <phoneticPr fontId="5"/>
  </si>
  <si>
    <t>記</t>
    <rPh sb="0" eb="1">
      <t>キ</t>
    </rPh>
    <phoneticPr fontId="5"/>
  </si>
  <si>
    <t>１　実　績　額</t>
    <rPh sb="2" eb="3">
      <t>ミノル</t>
    </rPh>
    <rPh sb="4" eb="5">
      <t>イサオ</t>
    </rPh>
    <phoneticPr fontId="5"/>
  </si>
  <si>
    <t>金</t>
    <rPh sb="0" eb="1">
      <t>キン</t>
    </rPh>
    <phoneticPr fontId="5"/>
  </si>
  <si>
    <t>２　添付書類</t>
    <rPh sb="2" eb="6">
      <t>テンプショルイ</t>
    </rPh>
    <phoneticPr fontId="5"/>
  </si>
  <si>
    <t>（１）</t>
    <phoneticPr fontId="5"/>
  </si>
  <si>
    <t>障害福祉（障害児支援）人材確保・職場環境改善等事業 実績報告書（実施要綱別紙様式３－１）</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5">
      <t>ジギョウ</t>
    </rPh>
    <rPh sb="26" eb="28">
      <t>ジッセキ</t>
    </rPh>
    <rPh sb="28" eb="31">
      <t>ホウコクショ</t>
    </rPh>
    <rPh sb="32" eb="36">
      <t>ジッシヨウコウ</t>
    </rPh>
    <rPh sb="36" eb="40">
      <t>ベッシヨウシキ</t>
    </rPh>
    <phoneticPr fontId="5"/>
  </si>
  <si>
    <t>（２）</t>
  </si>
  <si>
    <t>障害福祉（障害児支援）人材確保・職場環境改善等事業 実績報告書（事業所別個表）（実施要綱別紙様式３－２）</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5">
      <t>ジギョウ</t>
    </rPh>
    <rPh sb="26" eb="28">
      <t>ジッセキ</t>
    </rPh>
    <rPh sb="28" eb="31">
      <t>ホウコクショ</t>
    </rPh>
    <rPh sb="32" eb="35">
      <t>ジギョウショ</t>
    </rPh>
    <rPh sb="35" eb="36">
      <t>ベツ</t>
    </rPh>
    <rPh sb="36" eb="38">
      <t>コヒョウ</t>
    </rPh>
    <rPh sb="40" eb="44">
      <t>ジッシヨウコウ</t>
    </rPh>
    <rPh sb="44" eb="48">
      <t>ベッシヨウシキ</t>
    </rPh>
    <phoneticPr fontId="5"/>
  </si>
  <si>
    <t>【本件に関する連絡先】</t>
    <rPh sb="1" eb="3">
      <t>ホンケン</t>
    </rPh>
    <rPh sb="4" eb="5">
      <t>カン</t>
    </rPh>
    <rPh sb="7" eb="10">
      <t>レンラクサキ</t>
    </rPh>
    <phoneticPr fontId="5"/>
  </si>
  <si>
    <t>責任者氏名</t>
    <rPh sb="0" eb="3">
      <t>セキニンシャ</t>
    </rPh>
    <rPh sb="3" eb="5">
      <t>シメイ</t>
    </rPh>
    <phoneticPr fontId="5"/>
  </si>
  <si>
    <t>担当者氏名</t>
    <rPh sb="0" eb="2">
      <t>タントウ</t>
    </rPh>
    <rPh sb="2" eb="3">
      <t>シャ</t>
    </rPh>
    <rPh sb="3" eb="5">
      <t>シメイ</t>
    </rPh>
    <phoneticPr fontId="5"/>
  </si>
  <si>
    <t>令和７年度福島県障がい児支援人材確保・職場環境改善等事業補助金実績報告書</t>
    <rPh sb="31" eb="33">
      <t>ジッセキ</t>
    </rPh>
    <rPh sb="33" eb="36">
      <t>ホウコクショ</t>
    </rPh>
    <phoneticPr fontId="5"/>
  </si>
  <si>
    <t>シャカイフクシホウジンフクシマケン</t>
  </si>
  <si>
    <t>社会福祉法人　福島県</t>
    <rPh sb="0" eb="2">
      <t>シャカイ</t>
    </rPh>
    <rPh sb="2" eb="4">
      <t>フクシ</t>
    </rPh>
    <rPh sb="4" eb="6">
      <t>ホウジン</t>
    </rPh>
    <rPh sb="7" eb="10">
      <t>フクシマケン</t>
    </rPh>
    <phoneticPr fontId="3"/>
  </si>
  <si>
    <t>福島県福島市杉妻町１１－１</t>
    <rPh sb="0" eb="3">
      <t>フクシマケン</t>
    </rPh>
    <rPh sb="3" eb="6">
      <t>フクシマシ</t>
    </rPh>
    <rPh sb="6" eb="9">
      <t>スギツマチョウ</t>
    </rPh>
    <phoneticPr fontId="3"/>
  </si>
  <si>
    <t>西庁舎6階</t>
    <rPh sb="0" eb="1">
      <t>ニシ</t>
    </rPh>
    <rPh sb="1" eb="3">
      <t>チョウシャ</t>
    </rPh>
    <rPh sb="4" eb="5">
      <t>カイ</t>
    </rPh>
    <phoneticPr fontId="3"/>
  </si>
  <si>
    <t>代表</t>
    <rPh sb="0" eb="2">
      <t>ダイヒョウ</t>
    </rPh>
    <phoneticPr fontId="3"/>
  </si>
  <si>
    <t>福島　太郎</t>
    <rPh sb="0" eb="2">
      <t>フクシマ</t>
    </rPh>
    <rPh sb="3" eb="5">
      <t>タロウ</t>
    </rPh>
    <phoneticPr fontId="3"/>
  </si>
  <si>
    <t>1234567890123</t>
  </si>
  <si>
    <t>フクシマハナコ</t>
  </si>
  <si>
    <t>福島　花子</t>
    <rPh sb="0" eb="2">
      <t>フクシマ</t>
    </rPh>
    <rPh sb="3" eb="5">
      <t>ハナコ</t>
    </rPh>
    <phoneticPr fontId="3"/>
  </si>
  <si>
    <t>024-521-8382</t>
  </si>
  <si>
    <t>fukushima_taro_01@pref.fukushima.jp</t>
  </si>
  <si>
    <t>1223334444</t>
  </si>
  <si>
    <t>1234234344</t>
  </si>
  <si>
    <t>4444333221</t>
  </si>
  <si>
    <t>0123456789</t>
  </si>
  <si>
    <t>福島市</t>
    <rPh sb="0" eb="3">
      <t>フクシマシ</t>
    </rPh>
    <phoneticPr fontId="3"/>
  </si>
  <si>
    <t>福島県</t>
    <rPh sb="0" eb="3">
      <t>フクシマケン</t>
    </rPh>
    <phoneticPr fontId="3"/>
  </si>
  <si>
    <t>郡山市</t>
    <rPh sb="0" eb="3">
      <t>コオリヤマシ</t>
    </rPh>
    <phoneticPr fontId="3"/>
  </si>
  <si>
    <t>児童家庭課</t>
    <rPh sb="0" eb="2">
      <t>ジドウ</t>
    </rPh>
    <rPh sb="2" eb="5">
      <t>カテイカ</t>
    </rPh>
    <phoneticPr fontId="3"/>
  </si>
  <si>
    <t>会津若松市</t>
    <rPh sb="0" eb="5">
      <t>アイヅワカマツシ</t>
    </rPh>
    <phoneticPr fontId="3"/>
  </si>
  <si>
    <t>障がい福祉課</t>
    <rPh sb="0" eb="1">
      <t>ショウ</t>
    </rPh>
    <rPh sb="3" eb="6">
      <t>フクシカ</t>
    </rPh>
    <phoneticPr fontId="3"/>
  </si>
  <si>
    <t>白河市</t>
    <rPh sb="0" eb="3">
      <t>シラカワシ</t>
    </rPh>
    <phoneticPr fontId="3"/>
  </si>
  <si>
    <t>子育て支援課</t>
    <rPh sb="0" eb="2">
      <t>コソダ</t>
    </rPh>
    <rPh sb="3" eb="6">
      <t>シエンカ</t>
    </rPh>
    <phoneticPr fontId="3"/>
  </si>
  <si>
    <t>高齢福祉課</t>
    <rPh sb="0" eb="5">
      <t>コウレイフクシカ</t>
    </rPh>
    <phoneticPr fontId="3"/>
  </si>
  <si>
    <t>コンサルへの委託料</t>
    <rPh sb="6" eb="9">
      <t>イタクリョウ</t>
    </rPh>
    <phoneticPr fontId="5"/>
  </si>
  <si>
    <t>✓</t>
  </si>
  <si>
    <t>福島太郎</t>
    <rPh sb="0" eb="2">
      <t>フクシマ</t>
    </rPh>
    <rPh sb="2" eb="4">
      <t>タロウ</t>
    </rPh>
    <phoneticPr fontId="5"/>
  </si>
  <si>
    <t>福島花子</t>
    <rPh sb="0" eb="2">
      <t>フクシマ</t>
    </rPh>
    <rPh sb="2" eb="4">
      <t>ハナコ</t>
    </rPh>
    <phoneticPr fontId="5"/>
  </si>
  <si>
    <t>fukushima_hanako_01@pref.fukushima.jp</t>
  </si>
  <si>
    <t>障害福祉サービス等事業所番号</t>
    <rPh sb="0" eb="2">
      <t>ショウガイ</t>
    </rPh>
    <rPh sb="2" eb="4">
      <t>フクシ</t>
    </rPh>
    <rPh sb="8" eb="9">
      <t>トウ</t>
    </rPh>
    <rPh sb="9" eb="12">
      <t>ジギョウショ</t>
    </rPh>
    <rPh sb="12" eb="14">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</si>
</sst>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quot;金&quot;#,##0&quot;円&quot;_ ;[Red]\-#,##0\ "/>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2"/>
      <name val="ＭＳ 明朝"/>
      <family val="1"/>
      <charset val="128"/>
    </font>
    <font>
      <sz val="11"/>
      <name val="ＭＳ 明朝"/>
      <family val="1"/>
      <charset val="128"/>
    </font>
    <font>
      <strike/>
      <sz val="12"/>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E5FC"/>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38" fontId="6" fillId="0" borderId="0" applyFont="0" applyFill="0" applyBorder="0" applyAlignment="0" applyProtection="0"/>
  </cellStyleXfs>
  <cellXfs count="451">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9"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1"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50" xfId="0" applyFont="1" applyBorder="1" applyAlignment="1">
      <alignment vertical="center" wrapText="1"/>
    </xf>
    <xf numFmtId="0" fontId="25" fillId="0" borderId="76" xfId="0" applyFont="1" applyBorder="1" applyAlignment="1">
      <alignment horizontal="center" vertical="center"/>
    </xf>
    <xf numFmtId="0" fontId="25" fillId="0" borderId="76" xfId="0" applyFont="1" applyBorder="1" applyAlignment="1">
      <alignment vertical="center" wrapText="1"/>
    </xf>
    <xf numFmtId="0" fontId="25" fillId="0" borderId="51"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6"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66" fillId="0" borderId="0" xfId="54" applyFont="1" applyAlignment="1">
      <alignment vertical="center"/>
    </xf>
    <xf numFmtId="0" fontId="18" fillId="0" borderId="0" xfId="0" applyFont="1" applyAlignment="1">
      <alignment vertical="top" wrapText="1"/>
    </xf>
    <xf numFmtId="0" fontId="66" fillId="0" borderId="0" xfId="54" quotePrefix="1" applyFont="1" applyAlignment="1">
      <alignment horizontal="right" vertical="center"/>
    </xf>
    <xf numFmtId="0" fontId="66" fillId="2" borderId="0" xfId="54" applyFont="1" applyFill="1" applyAlignment="1">
      <alignment horizontal="center" vertical="center" shrinkToFit="1"/>
    </xf>
    <xf numFmtId="0" fontId="66" fillId="0" borderId="0" xfId="54" applyFont="1" applyAlignment="1">
      <alignment horizontal="center" vertical="center"/>
    </xf>
    <xf numFmtId="0" fontId="66" fillId="0" borderId="0" xfId="54" applyFont="1" applyAlignment="1">
      <alignment horizontal="center" vertical="center" wrapText="1"/>
    </xf>
    <xf numFmtId="0" fontId="66" fillId="0" borderId="0" xfId="54" applyFont="1" applyAlignment="1">
      <alignment horizontal="left" vertical="center" wrapText="1"/>
    </xf>
    <xf numFmtId="179" fontId="66" fillId="0" borderId="0" xfId="54" applyNumberFormat="1" applyFont="1" applyAlignment="1">
      <alignment horizontal="right" vertical="center"/>
    </xf>
    <xf numFmtId="49" fontId="66" fillId="0" borderId="0" xfId="54" applyNumberFormat="1" applyFont="1" applyAlignment="1">
      <alignment horizontal="right" vertical="center"/>
    </xf>
    <xf numFmtId="49" fontId="66" fillId="0" borderId="0" xfId="54" applyNumberFormat="1" applyFont="1" applyAlignment="1">
      <alignment vertical="center"/>
    </xf>
    <xf numFmtId="0" fontId="66" fillId="0" borderId="0" xfId="54" applyFont="1" applyAlignment="1">
      <alignment horizontal="right" vertical="center"/>
    </xf>
    <xf numFmtId="0" fontId="66" fillId="0" borderId="0" xfId="54" applyFont="1" applyAlignment="1">
      <alignment horizontal="left" vertical="center" indent="1"/>
    </xf>
    <xf numFmtId="0" fontId="68" fillId="0" borderId="0" xfId="54" applyFont="1" applyAlignment="1">
      <alignment horizontal="left" vertical="center" indent="1"/>
    </xf>
    <xf numFmtId="0" fontId="7" fillId="2" borderId="0" xfId="0" applyFont="1" applyFill="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0" borderId="39" xfId="0" applyFont="1" applyBorder="1" applyAlignment="1" applyProtection="1">
      <alignment horizontal="left" vertical="center"/>
      <protection locked="0"/>
    </xf>
    <xf numFmtId="0" fontId="61" fillId="0" borderId="29" xfId="0" applyFont="1" applyBorder="1" applyAlignment="1" applyProtection="1">
      <alignment horizontal="left" vertical="center"/>
      <protection locked="0"/>
    </xf>
    <xf numFmtId="0" fontId="61" fillId="0" borderId="30" xfId="0" applyFont="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83"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lignment horizontal="left" vertical="top" wrapText="1"/>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7"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50" fillId="2" borderId="0" xfId="0" applyFont="1" applyFill="1" applyAlignment="1" applyProtection="1">
      <alignment vertical="center" shrinkToFit="1"/>
      <protection locked="0"/>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9" fillId="2" borderId="0" xfId="0" applyFont="1" applyFill="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2"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lignmen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23" fillId="2" borderId="90" xfId="0" applyFont="1" applyFill="1" applyBorder="1" applyAlignment="1">
      <alignment horizontal="left" vertical="center"/>
    </xf>
    <xf numFmtId="0" fontId="23" fillId="2" borderId="91"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35" xfId="0" applyFont="1" applyFill="1" applyBorder="1">
      <alignment vertical="center"/>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2"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3" xfId="0" applyFont="1" applyFill="1" applyBorder="1" applyAlignment="1">
      <alignment horizontal="left" vertical="center"/>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5" xfId="0" applyFont="1" applyFill="1" applyBorder="1" applyAlignment="1">
      <alignment horizontal="center" vertical="center"/>
    </xf>
    <xf numFmtId="178" fontId="25" fillId="2" borderId="62"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8"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9" xfId="0" applyFont="1" applyFill="1" applyBorder="1" applyAlignment="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49" fontId="66" fillId="0" borderId="0" xfId="54" applyNumberFormat="1" applyFont="1" applyAlignment="1">
      <alignment horizontal="right" vertical="center"/>
    </xf>
    <xf numFmtId="0" fontId="66" fillId="0" borderId="0" xfId="54" applyFont="1" applyAlignment="1">
      <alignment vertical="center" wrapText="1"/>
    </xf>
    <xf numFmtId="0" fontId="66" fillId="0" borderId="0" xfId="54" applyFont="1" applyAlignment="1">
      <alignment horizontal="distributed" vertical="center"/>
    </xf>
    <xf numFmtId="0" fontId="66" fillId="0" borderId="0" xfId="54" applyFont="1" applyAlignment="1">
      <alignment horizontal="left" vertical="center" shrinkToFit="1"/>
    </xf>
    <xf numFmtId="0" fontId="0" fillId="0" borderId="0" xfId="0" applyAlignment="1">
      <alignment horizontal="distributed" vertical="center"/>
    </xf>
    <xf numFmtId="0" fontId="67" fillId="0" borderId="0" xfId="54" applyFont="1" applyAlignment="1">
      <alignment horizontal="distributed" vertical="center"/>
    </xf>
    <xf numFmtId="0" fontId="6" fillId="0" borderId="0" xfId="0" applyFont="1" applyAlignment="1">
      <alignment horizontal="distributed" vertical="center"/>
    </xf>
    <xf numFmtId="0" fontId="66" fillId="0" borderId="0" xfId="54" applyFont="1" applyAlignment="1">
      <alignment horizontal="center" vertical="center" wrapText="1"/>
    </xf>
    <xf numFmtId="0" fontId="66" fillId="0" borderId="0" xfId="54" applyFont="1" applyAlignment="1">
      <alignment horizontal="left" vertical="center" wrapText="1"/>
    </xf>
    <xf numFmtId="38" fontId="66" fillId="2" borderId="0" xfId="55" applyFont="1" applyFill="1" applyBorder="1" applyAlignment="1" applyProtection="1">
      <alignment horizontal="right" vertical="center"/>
    </xf>
    <xf numFmtId="0" fontId="66" fillId="0" borderId="1" xfId="54" applyFont="1" applyBorder="1" applyAlignment="1">
      <alignment horizontal="center" vertical="center"/>
    </xf>
    <xf numFmtId="0" fontId="66" fillId="31" borderId="1" xfId="54" applyFont="1" applyFill="1" applyBorder="1" applyAlignment="1" applyProtection="1">
      <alignment horizontal="center" vertical="center" shrinkToFit="1"/>
      <protection locked="0"/>
    </xf>
    <xf numFmtId="0" fontId="66" fillId="0" borderId="1" xfId="54" applyFont="1" applyBorder="1" applyAlignment="1">
      <alignment horizontal="center" vertical="center" textRotation="255" shrinkToFit="1"/>
    </xf>
    <xf numFmtId="38" fontId="66" fillId="2" borderId="0" xfId="55" applyFont="1" applyFill="1" applyBorder="1" applyAlignment="1">
      <alignment horizontal="right" vertical="center"/>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桁区切り 3" xfId="55" xr:uid="{7DB144BB-3068-4990-834C-66DA420CDEA3}"/>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標準 5" xfId="54" xr:uid="{2B379812-E4A2-408D-92F3-508EA3D1BF56}"/>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28</xdr:col>
      <xdr:colOff>349229</xdr:colOff>
      <xdr:row>2</xdr:row>
      <xdr:rowOff>3868</xdr:rowOff>
    </xdr:from>
    <xdr:to>
      <xdr:col>35</xdr:col>
      <xdr:colOff>107099</xdr:colOff>
      <xdr:row>5</xdr:row>
      <xdr:rowOff>86059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85809" y="468688"/>
          <a:ext cx="4169850" cy="11718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1</xdr:col>
      <xdr:colOff>2</xdr:colOff>
      <xdr:row>6</xdr:row>
      <xdr:rowOff>93517</xdr:rowOff>
    </xdr:from>
    <xdr:to>
      <xdr:col>26</xdr:col>
      <xdr:colOff>120536</xdr:colOff>
      <xdr:row>12</xdr:row>
      <xdr:rowOff>20532</xdr:rowOff>
    </xdr:to>
    <xdr:sp macro="" textlink="">
      <xdr:nvSpPr>
        <xdr:cNvPr id="4" name="四角形: 角を丸くする 3">
          <a:extLst>
            <a:ext uri="{FF2B5EF4-FFF2-40B4-BE49-F238E27FC236}">
              <a16:creationId xmlns:a16="http://schemas.microsoft.com/office/drawing/2014/main" id="{B1F58035-0588-46E1-AED8-DADD73D1EB48}"/>
            </a:ext>
          </a:extLst>
        </xdr:cNvPr>
        <xdr:cNvSpPr/>
      </xdr:nvSpPr>
      <xdr:spPr bwMode="auto">
        <a:xfrm>
          <a:off x="315688" y="1835231"/>
          <a:ext cx="10070077" cy="142924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clientData/>
  </xdr:twoCellAnchor>
  <xdr:twoCellAnchor>
    <xdr:from>
      <xdr:col>4</xdr:col>
      <xdr:colOff>82574</xdr:colOff>
      <xdr:row>7</xdr:row>
      <xdr:rowOff>120855</xdr:rowOff>
    </xdr:from>
    <xdr:to>
      <xdr:col>12</xdr:col>
      <xdr:colOff>7805</xdr:colOff>
      <xdr:row>11</xdr:row>
      <xdr:rowOff>27882</xdr:rowOff>
    </xdr:to>
    <xdr:sp macro="" textlink="">
      <xdr:nvSpPr>
        <xdr:cNvPr id="7" name="フローチャート: 書類 6">
          <a:extLst>
            <a:ext uri="{FF2B5EF4-FFF2-40B4-BE49-F238E27FC236}">
              <a16:creationId xmlns:a16="http://schemas.microsoft.com/office/drawing/2014/main" id="{DD4E43FB-DDA1-4CF0-9A39-30FBDF41A7D3}"/>
            </a:ext>
          </a:extLst>
        </xdr:cNvPr>
        <xdr:cNvSpPr/>
      </xdr:nvSpPr>
      <xdr:spPr bwMode="auto">
        <a:xfrm>
          <a:off x="1388860" y="2112941"/>
          <a:ext cx="904945" cy="9085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clientData/>
  </xdr:twoCellAnchor>
  <xdr:twoCellAnchor>
    <xdr:from>
      <xdr:col>20</xdr:col>
      <xdr:colOff>72342</xdr:colOff>
      <xdr:row>7</xdr:row>
      <xdr:rowOff>114212</xdr:rowOff>
    </xdr:from>
    <xdr:to>
      <xdr:col>22</xdr:col>
      <xdr:colOff>649638</xdr:colOff>
      <xdr:row>11</xdr:row>
      <xdr:rowOff>21239</xdr:rowOff>
    </xdr:to>
    <xdr:sp macro="" textlink="">
      <xdr:nvSpPr>
        <xdr:cNvPr id="8" name="フローチャート: 書類 7">
          <a:extLst>
            <a:ext uri="{FF2B5EF4-FFF2-40B4-BE49-F238E27FC236}">
              <a16:creationId xmlns:a16="http://schemas.microsoft.com/office/drawing/2014/main" id="{2CD83771-5979-4991-BB6F-3D596ABDAD86}"/>
            </a:ext>
          </a:extLst>
        </xdr:cNvPr>
        <xdr:cNvSpPr/>
      </xdr:nvSpPr>
      <xdr:spPr bwMode="auto">
        <a:xfrm>
          <a:off x="3893228" y="2106298"/>
          <a:ext cx="947410" cy="9085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clientData/>
  </xdr:twoCellAnchor>
  <xdr:twoCellAnchor>
    <xdr:from>
      <xdr:col>23</xdr:col>
      <xdr:colOff>1272676</xdr:colOff>
      <xdr:row>7</xdr:row>
      <xdr:rowOff>120856</xdr:rowOff>
    </xdr:from>
    <xdr:to>
      <xdr:col>24</xdr:col>
      <xdr:colOff>492226</xdr:colOff>
      <xdr:row>11</xdr:row>
      <xdr:rowOff>27883</xdr:rowOff>
    </xdr:to>
    <xdr:sp macro="" textlink="">
      <xdr:nvSpPr>
        <xdr:cNvPr id="26" name="フローチャート: 書類 25">
          <a:extLst>
            <a:ext uri="{FF2B5EF4-FFF2-40B4-BE49-F238E27FC236}">
              <a16:creationId xmlns:a16="http://schemas.microsoft.com/office/drawing/2014/main" id="{A58624C0-1CA0-4A6C-9309-BBCDAAFA1410}"/>
            </a:ext>
          </a:extLst>
        </xdr:cNvPr>
        <xdr:cNvSpPr/>
      </xdr:nvSpPr>
      <xdr:spPr bwMode="auto">
        <a:xfrm>
          <a:off x="6432505" y="2112942"/>
          <a:ext cx="939492" cy="9085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clientData/>
  </xdr:twoCellAnchor>
  <xdr:twoCellAnchor>
    <xdr:from>
      <xdr:col>13</xdr:col>
      <xdr:colOff>29904</xdr:colOff>
      <xdr:row>8</xdr:row>
      <xdr:rowOff>130061</xdr:rowOff>
    </xdr:from>
    <xdr:to>
      <xdr:col>19</xdr:col>
      <xdr:colOff>23007</xdr:colOff>
      <xdr:row>9</xdr:row>
      <xdr:rowOff>183415</xdr:rowOff>
    </xdr:to>
    <xdr:sp macro="" textlink="">
      <xdr:nvSpPr>
        <xdr:cNvPr id="27" name="矢印: 右 26">
          <a:extLst>
            <a:ext uri="{FF2B5EF4-FFF2-40B4-BE49-F238E27FC236}">
              <a16:creationId xmlns:a16="http://schemas.microsoft.com/office/drawing/2014/main" id="{DBB86557-A540-4B86-A998-704398FD2552}"/>
            </a:ext>
          </a:extLst>
        </xdr:cNvPr>
        <xdr:cNvSpPr/>
      </xdr:nvSpPr>
      <xdr:spPr bwMode="auto">
        <a:xfrm>
          <a:off x="2511847" y="2372518"/>
          <a:ext cx="1146989" cy="30372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1</xdr:col>
      <xdr:colOff>2</xdr:colOff>
      <xdr:row>6</xdr:row>
      <xdr:rowOff>93517</xdr:rowOff>
    </xdr:from>
    <xdr:to>
      <xdr:col>3</xdr:col>
      <xdr:colOff>105102</xdr:colOff>
      <xdr:row>8</xdr:row>
      <xdr:rowOff>87487</xdr:rowOff>
    </xdr:to>
    <xdr:sp macro="" textlink="">
      <xdr:nvSpPr>
        <xdr:cNvPr id="30" name="四角形: 角を丸くする 29">
          <a:extLst>
            <a:ext uri="{FF2B5EF4-FFF2-40B4-BE49-F238E27FC236}">
              <a16:creationId xmlns:a16="http://schemas.microsoft.com/office/drawing/2014/main" id="{E2E91FCC-F6B3-4DD8-9529-7CD767F5AB6E}"/>
            </a:ext>
          </a:extLst>
        </xdr:cNvPr>
        <xdr:cNvSpPr/>
      </xdr:nvSpPr>
      <xdr:spPr bwMode="auto">
        <a:xfrm>
          <a:off x="315688" y="1835231"/>
          <a:ext cx="975957" cy="49471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clientData/>
  </xdr:twoCellAnchor>
  <xdr:twoCellAnchor>
    <xdr:from>
      <xdr:col>22</xdr:col>
      <xdr:colOff>849578</xdr:colOff>
      <xdr:row>8</xdr:row>
      <xdr:rowOff>130060</xdr:rowOff>
    </xdr:from>
    <xdr:to>
      <xdr:col>23</xdr:col>
      <xdr:colOff>1001801</xdr:colOff>
      <xdr:row>9</xdr:row>
      <xdr:rowOff>183414</xdr:rowOff>
    </xdr:to>
    <xdr:sp macro="" textlink="">
      <xdr:nvSpPr>
        <xdr:cNvPr id="31" name="矢印: 右 30">
          <a:extLst>
            <a:ext uri="{FF2B5EF4-FFF2-40B4-BE49-F238E27FC236}">
              <a16:creationId xmlns:a16="http://schemas.microsoft.com/office/drawing/2014/main" id="{A314EBF7-B076-4B51-ABF7-50BCF88D06DD}"/>
            </a:ext>
          </a:extLst>
        </xdr:cNvPr>
        <xdr:cNvSpPr/>
      </xdr:nvSpPr>
      <xdr:spPr bwMode="auto">
        <a:xfrm>
          <a:off x="5040578" y="2372517"/>
          <a:ext cx="1121052" cy="30372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13</xdr:col>
      <xdr:colOff>10967</xdr:colOff>
      <xdr:row>9</xdr:row>
      <xdr:rowOff>200758</xdr:rowOff>
    </xdr:from>
    <xdr:to>
      <xdr:col>19</xdr:col>
      <xdr:colOff>46273</xdr:colOff>
      <xdr:row>11</xdr:row>
      <xdr:rowOff>28944</xdr:rowOff>
    </xdr:to>
    <xdr:sp macro="" textlink="">
      <xdr:nvSpPr>
        <xdr:cNvPr id="32" name="テキスト ボックス 31">
          <a:extLst>
            <a:ext uri="{FF2B5EF4-FFF2-40B4-BE49-F238E27FC236}">
              <a16:creationId xmlns:a16="http://schemas.microsoft.com/office/drawing/2014/main" id="{3AE46925-515E-4E8D-AB25-5E74FDB5A6A6}"/>
            </a:ext>
          </a:extLst>
        </xdr:cNvPr>
        <xdr:cNvSpPr txBox="1"/>
      </xdr:nvSpPr>
      <xdr:spPr>
        <a:xfrm>
          <a:off x="2492910" y="2693587"/>
          <a:ext cx="1189192" cy="328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22</xdr:col>
      <xdr:colOff>821171</xdr:colOff>
      <xdr:row>9</xdr:row>
      <xdr:rowOff>200760</xdr:rowOff>
    </xdr:from>
    <xdr:to>
      <xdr:col>23</xdr:col>
      <xdr:colOff>1022732</xdr:colOff>
      <xdr:row>11</xdr:row>
      <xdr:rowOff>28946</xdr:rowOff>
    </xdr:to>
    <xdr:sp macro="" textlink="">
      <xdr:nvSpPr>
        <xdr:cNvPr id="33" name="テキスト ボックス 32">
          <a:extLst>
            <a:ext uri="{FF2B5EF4-FFF2-40B4-BE49-F238E27FC236}">
              <a16:creationId xmlns:a16="http://schemas.microsoft.com/office/drawing/2014/main" id="{AD5A21C9-711F-4763-B59D-91111BE7EEF4}"/>
            </a:ext>
          </a:extLst>
        </xdr:cNvPr>
        <xdr:cNvSpPr txBox="1"/>
      </xdr:nvSpPr>
      <xdr:spPr>
        <a:xfrm>
          <a:off x="5012171" y="2693589"/>
          <a:ext cx="1170390" cy="328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4</xdr:col>
      <xdr:colOff>31752</xdr:colOff>
      <xdr:row>7</xdr:row>
      <xdr:rowOff>161136</xdr:rowOff>
    </xdr:from>
    <xdr:to>
      <xdr:col>12</xdr:col>
      <xdr:colOff>156188</xdr:colOff>
      <xdr:row>10</xdr:row>
      <xdr:rowOff>152105</xdr:rowOff>
    </xdr:to>
    <xdr:sp macro="" textlink="">
      <xdr:nvSpPr>
        <xdr:cNvPr id="34" name="テキスト ボックス 33">
          <a:extLst>
            <a:ext uri="{FF2B5EF4-FFF2-40B4-BE49-F238E27FC236}">
              <a16:creationId xmlns:a16="http://schemas.microsoft.com/office/drawing/2014/main" id="{72F8A5A1-7A57-43F3-A0E8-3754BFC0E6CF}"/>
            </a:ext>
          </a:extLst>
        </xdr:cNvPr>
        <xdr:cNvSpPr txBox="1"/>
      </xdr:nvSpPr>
      <xdr:spPr>
        <a:xfrm>
          <a:off x="1338038" y="2153222"/>
          <a:ext cx="1104150" cy="74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clientData/>
  </xdr:twoCellAnchor>
  <xdr:twoCellAnchor>
    <xdr:from>
      <xdr:col>22</xdr:col>
      <xdr:colOff>693679</xdr:colOff>
      <xdr:row>6</xdr:row>
      <xdr:rowOff>146843</xdr:rowOff>
    </xdr:from>
    <xdr:to>
      <xdr:col>23</xdr:col>
      <xdr:colOff>369353</xdr:colOff>
      <xdr:row>7</xdr:row>
      <xdr:rowOff>159237</xdr:rowOff>
    </xdr:to>
    <xdr:sp macro="" textlink="">
      <xdr:nvSpPr>
        <xdr:cNvPr id="35" name="吹き出し: 円形 34">
          <a:extLst>
            <a:ext uri="{FF2B5EF4-FFF2-40B4-BE49-F238E27FC236}">
              <a16:creationId xmlns:a16="http://schemas.microsoft.com/office/drawing/2014/main" id="{0255FA8B-B2C3-43B0-8C95-547C49B3A2D0}"/>
            </a:ext>
          </a:extLst>
        </xdr:cNvPr>
        <xdr:cNvSpPr/>
      </xdr:nvSpPr>
      <xdr:spPr bwMode="auto">
        <a:xfrm>
          <a:off x="4884679" y="1888557"/>
          <a:ext cx="644503" cy="26276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22</xdr:col>
      <xdr:colOff>769485</xdr:colOff>
      <xdr:row>6</xdr:row>
      <xdr:rowOff>150250</xdr:rowOff>
    </xdr:from>
    <xdr:to>
      <xdr:col>23</xdr:col>
      <xdr:colOff>468492</xdr:colOff>
      <xdr:row>7</xdr:row>
      <xdr:rowOff>147212</xdr:rowOff>
    </xdr:to>
    <xdr:sp macro="" textlink="">
      <xdr:nvSpPr>
        <xdr:cNvPr id="36" name="テキスト ボックス 35">
          <a:extLst>
            <a:ext uri="{FF2B5EF4-FFF2-40B4-BE49-F238E27FC236}">
              <a16:creationId xmlns:a16="http://schemas.microsoft.com/office/drawing/2014/main" id="{686C9898-382E-4EE2-B605-ACD0BC373BC8}"/>
            </a:ext>
          </a:extLst>
        </xdr:cNvPr>
        <xdr:cNvSpPr txBox="1"/>
      </xdr:nvSpPr>
      <xdr:spPr>
        <a:xfrm>
          <a:off x="4960485" y="1891964"/>
          <a:ext cx="667836" cy="24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530641</xdr:colOff>
      <xdr:row>6</xdr:row>
      <xdr:rowOff>138211</xdr:rowOff>
    </xdr:from>
    <xdr:to>
      <xdr:col>24</xdr:col>
      <xdr:colOff>1163879</xdr:colOff>
      <xdr:row>7</xdr:row>
      <xdr:rowOff>159238</xdr:rowOff>
    </xdr:to>
    <xdr:sp macro="" textlink="">
      <xdr:nvSpPr>
        <xdr:cNvPr id="37" name="吹き出し: 円形 36">
          <a:extLst>
            <a:ext uri="{FF2B5EF4-FFF2-40B4-BE49-F238E27FC236}">
              <a16:creationId xmlns:a16="http://schemas.microsoft.com/office/drawing/2014/main" id="{657B0CF8-782F-4591-84D4-2E7DBCAB09F0}"/>
            </a:ext>
          </a:extLst>
        </xdr:cNvPr>
        <xdr:cNvSpPr/>
      </xdr:nvSpPr>
      <xdr:spPr bwMode="auto">
        <a:xfrm>
          <a:off x="7410412" y="1879925"/>
          <a:ext cx="633238" cy="2713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24</xdr:col>
      <xdr:colOff>607021</xdr:colOff>
      <xdr:row>6</xdr:row>
      <xdr:rowOff>156322</xdr:rowOff>
    </xdr:from>
    <xdr:to>
      <xdr:col>24</xdr:col>
      <xdr:colOff>1160180</xdr:colOff>
      <xdr:row>7</xdr:row>
      <xdr:rowOff>160071</xdr:rowOff>
    </xdr:to>
    <xdr:sp macro="" textlink="">
      <xdr:nvSpPr>
        <xdr:cNvPr id="38" name="テキスト ボックス 37">
          <a:extLst>
            <a:ext uri="{FF2B5EF4-FFF2-40B4-BE49-F238E27FC236}">
              <a16:creationId xmlns:a16="http://schemas.microsoft.com/office/drawing/2014/main" id="{66918665-9CB4-49BF-866E-8D9C6B706C82}"/>
            </a:ext>
          </a:extLst>
        </xdr:cNvPr>
        <xdr:cNvSpPr txBox="1"/>
      </xdr:nvSpPr>
      <xdr:spPr>
        <a:xfrm>
          <a:off x="7486792" y="1898036"/>
          <a:ext cx="553159" cy="254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12</xdr:col>
      <xdr:colOff>65754</xdr:colOff>
      <xdr:row>6</xdr:row>
      <xdr:rowOff>135515</xdr:rowOff>
    </xdr:from>
    <xdr:to>
      <xdr:col>15</xdr:col>
      <xdr:colOff>141882</xdr:colOff>
      <xdr:row>8</xdr:row>
      <xdr:rowOff>78146</xdr:rowOff>
    </xdr:to>
    <xdr:sp macro="" textlink="">
      <xdr:nvSpPr>
        <xdr:cNvPr id="39" name="吹き出し: 円形 38">
          <a:extLst>
            <a:ext uri="{FF2B5EF4-FFF2-40B4-BE49-F238E27FC236}">
              <a16:creationId xmlns:a16="http://schemas.microsoft.com/office/drawing/2014/main" id="{4CBD4B16-3900-4A0F-A354-B9A342A24277}"/>
            </a:ext>
          </a:extLst>
        </xdr:cNvPr>
        <xdr:cNvSpPr/>
      </xdr:nvSpPr>
      <xdr:spPr bwMode="auto">
        <a:xfrm>
          <a:off x="2351754" y="1877229"/>
          <a:ext cx="663957" cy="443374"/>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125680</xdr:colOff>
      <xdr:row>6</xdr:row>
      <xdr:rowOff>152572</xdr:rowOff>
    </xdr:from>
    <xdr:to>
      <xdr:col>16</xdr:col>
      <xdr:colOff>44490</xdr:colOff>
      <xdr:row>8</xdr:row>
      <xdr:rowOff>53425</xdr:rowOff>
    </xdr:to>
    <xdr:sp macro="" textlink="">
      <xdr:nvSpPr>
        <xdr:cNvPr id="40" name="テキスト ボックス 39">
          <a:extLst>
            <a:ext uri="{FF2B5EF4-FFF2-40B4-BE49-F238E27FC236}">
              <a16:creationId xmlns:a16="http://schemas.microsoft.com/office/drawing/2014/main" id="{37B49850-3C6C-4A50-A85E-2BE92A81D8E2}"/>
            </a:ext>
          </a:extLst>
        </xdr:cNvPr>
        <xdr:cNvSpPr txBox="1"/>
      </xdr:nvSpPr>
      <xdr:spPr>
        <a:xfrm>
          <a:off x="2411680" y="1894286"/>
          <a:ext cx="702581" cy="40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1848332</xdr:colOff>
      <xdr:row>7</xdr:row>
      <xdr:rowOff>120856</xdr:rowOff>
    </xdr:from>
    <xdr:to>
      <xdr:col>24</xdr:col>
      <xdr:colOff>2785846</xdr:colOff>
      <xdr:row>11</xdr:row>
      <xdr:rowOff>27883</xdr:rowOff>
    </xdr:to>
    <xdr:sp macro="" textlink="">
      <xdr:nvSpPr>
        <xdr:cNvPr id="41" name="フローチャート: 書類 40">
          <a:extLst>
            <a:ext uri="{FF2B5EF4-FFF2-40B4-BE49-F238E27FC236}">
              <a16:creationId xmlns:a16="http://schemas.microsoft.com/office/drawing/2014/main" id="{B02F85B0-EE56-4DE7-8221-53693D6E84A1}"/>
            </a:ext>
          </a:extLst>
        </xdr:cNvPr>
        <xdr:cNvSpPr/>
      </xdr:nvSpPr>
      <xdr:spPr bwMode="auto">
        <a:xfrm>
          <a:off x="8728103" y="2112942"/>
          <a:ext cx="937514" cy="908512"/>
        </a:xfrm>
        <a:prstGeom prst="flowChartDocument">
          <a:avLst/>
        </a:prstGeom>
        <a:solidFill>
          <a:schemeClr val="bg2"/>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400" b="1" baseline="0"/>
            <a:t> </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福島県独自</a:t>
          </a:r>
          <a:r>
            <a:rPr kumimoji="1" lang="en-US" altLang="ja-JP" sz="1100" b="1" baseline="0">
              <a:solidFill>
                <a:srgbClr val="FF0000"/>
              </a:solidFill>
              <a:effectLst/>
              <a:latin typeface="+mn-lt"/>
              <a:ea typeface="+mn-ea"/>
              <a:cs typeface="+mn-cs"/>
            </a:rPr>
            <a:t>】</a:t>
          </a:r>
          <a:endParaRPr lang="ja-JP" altLang="ja-JP" sz="1400">
            <a:solidFill>
              <a:srgbClr val="FF0000"/>
            </a:solidFill>
            <a:effectLst/>
          </a:endParaRPr>
        </a:p>
        <a:p>
          <a:r>
            <a:rPr kumimoji="1" lang="en-US" altLang="ja-JP" sz="1100" b="1" baseline="0">
              <a:solidFill>
                <a:schemeClr val="dk1"/>
              </a:solidFill>
              <a:effectLst/>
              <a:latin typeface="+mn-lt"/>
              <a:ea typeface="+mn-ea"/>
              <a:cs typeface="+mn-cs"/>
            </a:rPr>
            <a:t> </a:t>
          </a:r>
          <a:r>
            <a:rPr kumimoji="1" lang="ja-JP" altLang="ja-JP" sz="1200" b="1" baseline="0">
              <a:solidFill>
                <a:schemeClr val="dk1"/>
              </a:solidFill>
              <a:effectLst/>
              <a:latin typeface="+mn-lt"/>
              <a:ea typeface="+mn-ea"/>
              <a:cs typeface="+mn-cs"/>
            </a:rPr>
            <a:t>実績報告書</a:t>
          </a:r>
          <a:endParaRPr lang="ja-JP" altLang="ja-JP" sz="1600">
            <a:effectLst/>
          </a:endParaRPr>
        </a:p>
        <a:p>
          <a:r>
            <a:rPr kumimoji="1" lang="ja-JP" altLang="ja-JP" sz="1200" b="1" baseline="0">
              <a:solidFill>
                <a:schemeClr val="dk1"/>
              </a:solidFill>
              <a:effectLst/>
              <a:latin typeface="+mn-lt"/>
              <a:ea typeface="+mn-ea"/>
              <a:cs typeface="+mn-cs"/>
            </a:rPr>
            <a:t> 第３号様式</a:t>
          </a:r>
          <a:endParaRPr lang="ja-JP" altLang="ja-JP" sz="1600">
            <a:effectLst/>
          </a:endParaRPr>
        </a:p>
      </xdr:txBody>
    </xdr:sp>
    <xdr:clientData/>
  </xdr:twoCellAnchor>
  <xdr:twoCellAnchor>
    <xdr:from>
      <xdr:col>24</xdr:col>
      <xdr:colOff>584956</xdr:colOff>
      <xdr:row>8</xdr:row>
      <xdr:rowOff>130060</xdr:rowOff>
    </xdr:from>
    <xdr:to>
      <xdr:col>24</xdr:col>
      <xdr:colOff>1706997</xdr:colOff>
      <xdr:row>9</xdr:row>
      <xdr:rowOff>183414</xdr:rowOff>
    </xdr:to>
    <xdr:sp macro="" textlink="">
      <xdr:nvSpPr>
        <xdr:cNvPr id="42" name="矢印: 右 41">
          <a:extLst>
            <a:ext uri="{FF2B5EF4-FFF2-40B4-BE49-F238E27FC236}">
              <a16:creationId xmlns:a16="http://schemas.microsoft.com/office/drawing/2014/main" id="{304EDADC-6FDB-44CE-9222-49CC94C77B63}"/>
            </a:ext>
          </a:extLst>
        </xdr:cNvPr>
        <xdr:cNvSpPr/>
      </xdr:nvSpPr>
      <xdr:spPr bwMode="auto">
        <a:xfrm>
          <a:off x="7464727" y="2372517"/>
          <a:ext cx="1122041" cy="30372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24</xdr:col>
      <xdr:colOff>556549</xdr:colOff>
      <xdr:row>9</xdr:row>
      <xdr:rowOff>200760</xdr:rowOff>
    </xdr:from>
    <xdr:to>
      <xdr:col>24</xdr:col>
      <xdr:colOff>1727928</xdr:colOff>
      <xdr:row>11</xdr:row>
      <xdr:rowOff>28946</xdr:rowOff>
    </xdr:to>
    <xdr:sp macro="" textlink="">
      <xdr:nvSpPr>
        <xdr:cNvPr id="43" name="テキスト ボックス 42">
          <a:extLst>
            <a:ext uri="{FF2B5EF4-FFF2-40B4-BE49-F238E27FC236}">
              <a16:creationId xmlns:a16="http://schemas.microsoft.com/office/drawing/2014/main" id="{32EFC83F-4783-4615-8316-D4B035D4C1A8}"/>
            </a:ext>
          </a:extLst>
        </xdr:cNvPr>
        <xdr:cNvSpPr txBox="1"/>
      </xdr:nvSpPr>
      <xdr:spPr>
        <a:xfrm>
          <a:off x="7436320" y="2693589"/>
          <a:ext cx="1171379" cy="328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25</xdr:col>
      <xdr:colOff>32570</xdr:colOff>
      <xdr:row>6</xdr:row>
      <xdr:rowOff>138211</xdr:rowOff>
    </xdr:from>
    <xdr:to>
      <xdr:col>26</xdr:col>
      <xdr:colOff>70063</xdr:colOff>
      <xdr:row>7</xdr:row>
      <xdr:rowOff>159238</xdr:rowOff>
    </xdr:to>
    <xdr:sp macro="" textlink="">
      <xdr:nvSpPr>
        <xdr:cNvPr id="44" name="吹き出し: 円形 43">
          <a:extLst>
            <a:ext uri="{FF2B5EF4-FFF2-40B4-BE49-F238E27FC236}">
              <a16:creationId xmlns:a16="http://schemas.microsoft.com/office/drawing/2014/main" id="{3C36BA78-28F4-4336-BB05-2D171B6ECE1E}"/>
            </a:ext>
          </a:extLst>
        </xdr:cNvPr>
        <xdr:cNvSpPr/>
      </xdr:nvSpPr>
      <xdr:spPr bwMode="auto">
        <a:xfrm>
          <a:off x="9699084" y="1879925"/>
          <a:ext cx="636208" cy="2713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25</xdr:col>
      <xdr:colOff>108950</xdr:colOff>
      <xdr:row>6</xdr:row>
      <xdr:rowOff>156322</xdr:rowOff>
    </xdr:from>
    <xdr:to>
      <xdr:col>26</xdr:col>
      <xdr:colOff>66364</xdr:colOff>
      <xdr:row>7</xdr:row>
      <xdr:rowOff>160071</xdr:rowOff>
    </xdr:to>
    <xdr:sp macro="" textlink="">
      <xdr:nvSpPr>
        <xdr:cNvPr id="45" name="テキスト ボックス 44">
          <a:extLst>
            <a:ext uri="{FF2B5EF4-FFF2-40B4-BE49-F238E27FC236}">
              <a16:creationId xmlns:a16="http://schemas.microsoft.com/office/drawing/2014/main" id="{FDF96965-875E-4EC8-BD12-8AD84400E133}"/>
            </a:ext>
          </a:extLst>
        </xdr:cNvPr>
        <xdr:cNvSpPr txBox="1"/>
      </xdr:nvSpPr>
      <xdr:spPr>
        <a:xfrm>
          <a:off x="9775464" y="1898036"/>
          <a:ext cx="556129" cy="254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28</xdr:col>
      <xdr:colOff>342902</xdr:colOff>
      <xdr:row>6</xdr:row>
      <xdr:rowOff>1</xdr:rowOff>
    </xdr:from>
    <xdr:to>
      <xdr:col>36</xdr:col>
      <xdr:colOff>173834</xdr:colOff>
      <xdr:row>13</xdr:row>
      <xdr:rowOff>26196</xdr:rowOff>
    </xdr:to>
    <xdr:sp macro="" textlink="">
      <xdr:nvSpPr>
        <xdr:cNvPr id="46" name="正方形/長方形 45">
          <a:extLst>
            <a:ext uri="{FF2B5EF4-FFF2-40B4-BE49-F238E27FC236}">
              <a16:creationId xmlns:a16="http://schemas.microsoft.com/office/drawing/2014/main" id="{41C8A456-C92E-4173-9771-3784BE212184}"/>
            </a:ext>
          </a:extLst>
        </xdr:cNvPr>
        <xdr:cNvSpPr/>
      </xdr:nvSpPr>
      <xdr:spPr bwMode="auto">
        <a:xfrm>
          <a:off x="11097988" y="1741715"/>
          <a:ext cx="4881903" cy="161551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281940</xdr:colOff>
      <xdr:row>2</xdr:row>
      <xdr:rowOff>114301</xdr:rowOff>
    </xdr:from>
    <xdr:to>
      <xdr:col>27</xdr:col>
      <xdr:colOff>88761</xdr:colOff>
      <xdr:row>6</xdr:row>
      <xdr:rowOff>220981</xdr:rowOff>
    </xdr:to>
    <xdr:grpSp>
      <xdr:nvGrpSpPr>
        <xdr:cNvPr id="2" name="グループ化 1">
          <a:extLst>
            <a:ext uri="{FF2B5EF4-FFF2-40B4-BE49-F238E27FC236}">
              <a16:creationId xmlns:a16="http://schemas.microsoft.com/office/drawing/2014/main" id="{C85A4760-5A58-47CF-B210-F40D91B3AECE}"/>
            </a:ext>
          </a:extLst>
        </xdr:cNvPr>
        <xdr:cNvGrpSpPr/>
      </xdr:nvGrpSpPr>
      <xdr:grpSpPr>
        <a:xfrm>
          <a:off x="6507480" y="57150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688A4A9D-C7E3-0CDE-215C-DD197D2D4E44}"/>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F4C5B712-01B6-2A37-075C-09C9E2ECF1E3}"/>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121920</xdr:colOff>
      <xdr:row>0</xdr:row>
      <xdr:rowOff>68580</xdr:rowOff>
    </xdr:from>
    <xdr:to>
      <xdr:col>17</xdr:col>
      <xdr:colOff>218305</xdr:colOff>
      <xdr:row>2</xdr:row>
      <xdr:rowOff>43303</xdr:rowOff>
    </xdr:to>
    <xdr:sp macro="" textlink="">
      <xdr:nvSpPr>
        <xdr:cNvPr id="5" name="楕円 4">
          <a:extLst>
            <a:ext uri="{FF2B5EF4-FFF2-40B4-BE49-F238E27FC236}">
              <a16:creationId xmlns:a16="http://schemas.microsoft.com/office/drawing/2014/main" id="{F18D8B0D-9434-43F5-AD8E-E88D72E70732}"/>
            </a:ext>
          </a:extLst>
        </xdr:cNvPr>
        <xdr:cNvSpPr/>
      </xdr:nvSpPr>
      <xdr:spPr>
        <a:xfrm>
          <a:off x="5364480" y="6858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37</xdr:row>
      <xdr:rowOff>0</xdr:rowOff>
    </xdr:from>
    <xdr:to>
      <xdr:col>26</xdr:col>
      <xdr:colOff>190500</xdr:colOff>
      <xdr:row>40</xdr:row>
      <xdr:rowOff>159678</xdr:rowOff>
    </xdr:to>
    <xdr:sp macro="" textlink="">
      <xdr:nvSpPr>
        <xdr:cNvPr id="6" name="正方形/長方形 5">
          <a:extLst>
            <a:ext uri="{FF2B5EF4-FFF2-40B4-BE49-F238E27FC236}">
              <a16:creationId xmlns:a16="http://schemas.microsoft.com/office/drawing/2014/main" id="{4816EAC9-A11E-4DCB-B630-0B17F57883CD}"/>
            </a:ext>
          </a:extLst>
        </xdr:cNvPr>
        <xdr:cNvSpPr/>
      </xdr:nvSpPr>
      <xdr:spPr bwMode="auto">
        <a:xfrm>
          <a:off x="6515100" y="8458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281940</xdr:colOff>
      <xdr:row>2</xdr:row>
      <xdr:rowOff>114301</xdr:rowOff>
    </xdr:from>
    <xdr:to>
      <xdr:col>27</xdr:col>
      <xdr:colOff>88761</xdr:colOff>
      <xdr:row>6</xdr:row>
      <xdr:rowOff>220981</xdr:rowOff>
    </xdr:to>
    <xdr:grpSp>
      <xdr:nvGrpSpPr>
        <xdr:cNvPr id="2" name="グループ化 1">
          <a:extLst>
            <a:ext uri="{FF2B5EF4-FFF2-40B4-BE49-F238E27FC236}">
              <a16:creationId xmlns:a16="http://schemas.microsoft.com/office/drawing/2014/main" id="{2BC0E245-3951-48CF-9E39-2F632D5A7312}"/>
            </a:ext>
          </a:extLst>
        </xdr:cNvPr>
        <xdr:cNvGrpSpPr/>
      </xdr:nvGrpSpPr>
      <xdr:grpSpPr>
        <a:xfrm>
          <a:off x="6507480" y="57150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90AF04A3-C4E0-4C6F-F3EC-B1E09B8C9265}"/>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85B571CE-0B06-D1CE-9557-A715A6704276}"/>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121920</xdr:colOff>
      <xdr:row>0</xdr:row>
      <xdr:rowOff>68580</xdr:rowOff>
    </xdr:from>
    <xdr:to>
      <xdr:col>17</xdr:col>
      <xdr:colOff>218305</xdr:colOff>
      <xdr:row>2</xdr:row>
      <xdr:rowOff>43303</xdr:rowOff>
    </xdr:to>
    <xdr:sp macro="" textlink="">
      <xdr:nvSpPr>
        <xdr:cNvPr id="5" name="楕円 4">
          <a:extLst>
            <a:ext uri="{FF2B5EF4-FFF2-40B4-BE49-F238E27FC236}">
              <a16:creationId xmlns:a16="http://schemas.microsoft.com/office/drawing/2014/main" id="{813B878F-2B1B-4A19-9671-3A7AA8C148E4}"/>
            </a:ext>
          </a:extLst>
        </xdr:cNvPr>
        <xdr:cNvSpPr/>
      </xdr:nvSpPr>
      <xdr:spPr>
        <a:xfrm>
          <a:off x="5364480" y="6858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37</xdr:row>
      <xdr:rowOff>0</xdr:rowOff>
    </xdr:from>
    <xdr:to>
      <xdr:col>26</xdr:col>
      <xdr:colOff>190500</xdr:colOff>
      <xdr:row>40</xdr:row>
      <xdr:rowOff>159678</xdr:rowOff>
    </xdr:to>
    <xdr:sp macro="" textlink="">
      <xdr:nvSpPr>
        <xdr:cNvPr id="6" name="正方形/長方形 5">
          <a:extLst>
            <a:ext uri="{FF2B5EF4-FFF2-40B4-BE49-F238E27FC236}">
              <a16:creationId xmlns:a16="http://schemas.microsoft.com/office/drawing/2014/main" id="{B7358A40-32DD-4633-B8D3-2A7D0547166F}"/>
            </a:ext>
          </a:extLst>
        </xdr:cNvPr>
        <xdr:cNvSpPr/>
      </xdr:nvSpPr>
      <xdr:spPr bwMode="auto">
        <a:xfrm>
          <a:off x="6515100" y="8458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17" zoomScaleNormal="100" zoomScaleSheetLayoutView="100" workbookViewId="0">
      <selection activeCell="M38" sqref="M38:Q39"/>
    </sheetView>
  </sheetViews>
  <sheetFormatPr defaultColWidth="9" defaultRowHeight="20.100000000000001" customHeight="1"/>
  <cols>
    <col min="1" max="1" width="4.6640625" customWidth="1"/>
    <col min="2" max="2" width="11" customWidth="1"/>
    <col min="3" max="11" width="1.77734375" customWidth="1"/>
    <col min="12" max="12" width="2.109375" customWidth="1"/>
    <col min="13" max="17" width="2.77734375" customWidth="1"/>
    <col min="18"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1905</v>
      </c>
    </row>
    <row r="2" spans="1:27" ht="17.25" customHeight="1">
      <c r="A2" s="24"/>
    </row>
    <row r="3" spans="1:27" s="25" customFormat="1" ht="45.6" customHeight="1">
      <c r="A3" s="191" t="s">
        <v>1849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7" s="25" customFormat="1" ht="30.75" customHeight="1">
      <c r="A4" s="283" t="s">
        <v>1906</v>
      </c>
      <c r="B4" s="283"/>
      <c r="C4" s="283"/>
      <c r="D4" s="283"/>
      <c r="E4" s="283"/>
      <c r="F4" s="283"/>
      <c r="G4" s="283"/>
      <c r="H4" s="283"/>
      <c r="I4" s="283"/>
      <c r="J4" s="283"/>
      <c r="K4" s="283"/>
      <c r="L4" s="283"/>
      <c r="M4" s="283"/>
      <c r="N4" s="283"/>
      <c r="O4" s="283"/>
      <c r="P4" s="283"/>
      <c r="Q4" s="283"/>
      <c r="R4" s="283"/>
      <c r="S4" s="283"/>
      <c r="T4" s="283"/>
      <c r="U4" s="283"/>
      <c r="V4" s="283"/>
      <c r="W4" s="283"/>
      <c r="X4" s="283"/>
      <c r="Y4" s="283"/>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
      <c r="A6" s="191" t="s">
        <v>87</v>
      </c>
      <c r="B6" s="191"/>
      <c r="C6" s="191"/>
      <c r="D6" s="191"/>
      <c r="E6" s="191"/>
      <c r="F6" s="191"/>
      <c r="G6" s="191"/>
      <c r="H6" s="191"/>
      <c r="I6" s="191"/>
      <c r="J6" s="191"/>
      <c r="K6" s="191"/>
      <c r="L6" s="191"/>
      <c r="M6" s="191"/>
      <c r="N6" s="191"/>
      <c r="O6" s="191"/>
      <c r="P6" s="191"/>
      <c r="Q6" s="191"/>
      <c r="R6" s="191"/>
      <c r="S6" s="191"/>
      <c r="T6" s="191"/>
      <c r="U6" s="191"/>
      <c r="V6" s="191"/>
      <c r="W6" s="191"/>
      <c r="X6" s="191"/>
      <c r="Y6" s="191"/>
      <c r="Z6" s="128"/>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91" t="s">
        <v>1850</v>
      </c>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30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200000000000003" customHeight="1" thickBot="1">
      <c r="A17" s="27"/>
      <c r="B17" s="282" t="s">
        <v>1907</v>
      </c>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128"/>
      <c r="AA17" s="27"/>
    </row>
    <row r="18" spans="1:28" ht="27.75" customHeight="1" thickBot="1">
      <c r="A18" s="27"/>
      <c r="B18" s="80" t="s">
        <v>10</v>
      </c>
      <c r="C18" s="224" t="s">
        <v>46</v>
      </c>
      <c r="D18" s="225"/>
      <c r="E18" s="225"/>
      <c r="F18" s="225"/>
      <c r="G18" s="225"/>
      <c r="H18" s="225"/>
      <c r="I18" s="225"/>
      <c r="J18" s="225"/>
      <c r="K18" s="225"/>
      <c r="L18" s="226"/>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192" t="s">
        <v>0</v>
      </c>
      <c r="D22" s="192"/>
      <c r="E22" s="192"/>
      <c r="F22" s="192"/>
      <c r="G22" s="192"/>
      <c r="H22" s="192"/>
      <c r="I22" s="192"/>
      <c r="J22" s="192"/>
      <c r="K22" s="192"/>
      <c r="L22" s="193"/>
      <c r="M22" s="227" t="s">
        <v>1954</v>
      </c>
      <c r="N22" s="228"/>
      <c r="O22" s="228"/>
      <c r="P22" s="228"/>
      <c r="Q22" s="228"/>
      <c r="R22" s="228"/>
      <c r="S22" s="228"/>
      <c r="T22" s="228"/>
      <c r="U22" s="228"/>
      <c r="V22" s="228"/>
      <c r="W22" s="229"/>
      <c r="X22" s="230"/>
      <c r="Y22" s="27"/>
      <c r="Z22" s="27"/>
      <c r="AA22" s="27"/>
    </row>
    <row r="23" spans="1:28" ht="20.100000000000001" customHeight="1" thickBot="1">
      <c r="A23" s="27"/>
      <c r="B23" s="32"/>
      <c r="C23" s="192" t="s">
        <v>16</v>
      </c>
      <c r="D23" s="192"/>
      <c r="E23" s="192"/>
      <c r="F23" s="192"/>
      <c r="G23" s="192"/>
      <c r="H23" s="192"/>
      <c r="I23" s="192"/>
      <c r="J23" s="192"/>
      <c r="K23" s="192"/>
      <c r="L23" s="193"/>
      <c r="M23" s="231" t="s">
        <v>1955</v>
      </c>
      <c r="N23" s="232"/>
      <c r="O23" s="232"/>
      <c r="P23" s="232"/>
      <c r="Q23" s="232"/>
      <c r="R23" s="232"/>
      <c r="S23" s="232"/>
      <c r="T23" s="232"/>
      <c r="U23" s="232"/>
      <c r="V23" s="232"/>
      <c r="W23" s="232"/>
      <c r="X23" s="233"/>
      <c r="Y23" s="27"/>
      <c r="Z23" s="27"/>
      <c r="AA23" s="27"/>
      <c r="AB23" t="s">
        <v>17</v>
      </c>
    </row>
    <row r="24" spans="1:28" ht="20.100000000000001" customHeight="1" thickBot="1">
      <c r="A24" s="27"/>
      <c r="B24" s="31" t="s">
        <v>18</v>
      </c>
      <c r="C24" s="192" t="s">
        <v>19</v>
      </c>
      <c r="D24" s="192"/>
      <c r="E24" s="192"/>
      <c r="F24" s="192"/>
      <c r="G24" s="192"/>
      <c r="H24" s="192"/>
      <c r="I24" s="192"/>
      <c r="J24" s="192"/>
      <c r="K24" s="192"/>
      <c r="L24" s="193"/>
      <c r="M24" s="1">
        <v>0</v>
      </c>
      <c r="N24" s="2">
        <v>0</v>
      </c>
      <c r="O24" s="2">
        <v>1</v>
      </c>
      <c r="P24" s="138" t="s">
        <v>1830</v>
      </c>
      <c r="Q24" s="2">
        <v>0</v>
      </c>
      <c r="R24" s="2">
        <v>0</v>
      </c>
      <c r="S24" s="2">
        <v>9</v>
      </c>
      <c r="T24" s="3">
        <v>9</v>
      </c>
      <c r="U24" s="139"/>
      <c r="V24" s="140"/>
      <c r="W24" s="140"/>
      <c r="X24" s="140"/>
      <c r="Y24" s="27"/>
      <c r="Z24" s="27"/>
      <c r="AA24" s="27"/>
      <c r="AB24" t="str">
        <f>CONCATENATE(M24,N24,O24,P24,Q24,R24,S24,T24)</f>
        <v>001－0099</v>
      </c>
    </row>
    <row r="25" spans="1:28" ht="34.5" customHeight="1">
      <c r="A25" s="27"/>
      <c r="B25" s="33"/>
      <c r="C25" s="213" t="s">
        <v>20</v>
      </c>
      <c r="D25" s="213"/>
      <c r="E25" s="213"/>
      <c r="F25" s="213"/>
      <c r="G25" s="213"/>
      <c r="H25" s="213"/>
      <c r="I25" s="213"/>
      <c r="J25" s="213"/>
      <c r="K25" s="213"/>
      <c r="L25" s="214"/>
      <c r="M25" s="215" t="s">
        <v>1956</v>
      </c>
      <c r="N25" s="216"/>
      <c r="O25" s="216"/>
      <c r="P25" s="216"/>
      <c r="Q25" s="216"/>
      <c r="R25" s="216"/>
      <c r="S25" s="216"/>
      <c r="T25" s="216"/>
      <c r="U25" s="217"/>
      <c r="V25" s="217"/>
      <c r="W25" s="218"/>
      <c r="X25" s="219"/>
      <c r="Y25" s="27"/>
      <c r="Z25" s="27"/>
      <c r="AA25" s="27"/>
    </row>
    <row r="26" spans="1:28" ht="20.100000000000001" customHeight="1">
      <c r="A26" s="27"/>
      <c r="B26" s="32"/>
      <c r="C26" s="192" t="s">
        <v>21</v>
      </c>
      <c r="D26" s="192"/>
      <c r="E26" s="192"/>
      <c r="F26" s="192"/>
      <c r="G26" s="192"/>
      <c r="H26" s="192"/>
      <c r="I26" s="192"/>
      <c r="J26" s="192"/>
      <c r="K26" s="192"/>
      <c r="L26" s="193"/>
      <c r="M26" s="220" t="s">
        <v>1957</v>
      </c>
      <c r="N26" s="221"/>
      <c r="O26" s="221"/>
      <c r="P26" s="221"/>
      <c r="Q26" s="221"/>
      <c r="R26" s="221"/>
      <c r="S26" s="221"/>
      <c r="T26" s="221"/>
      <c r="U26" s="221"/>
      <c r="V26" s="221"/>
      <c r="W26" s="222"/>
      <c r="X26" s="223"/>
      <c r="Y26" s="27"/>
      <c r="Z26" s="27"/>
      <c r="AA26" s="27"/>
    </row>
    <row r="27" spans="1:28" ht="20.100000000000001" customHeight="1">
      <c r="A27" s="27"/>
      <c r="B27" s="31" t="s">
        <v>22</v>
      </c>
      <c r="C27" s="192" t="s">
        <v>23</v>
      </c>
      <c r="D27" s="192"/>
      <c r="E27" s="192"/>
      <c r="F27" s="192"/>
      <c r="G27" s="192"/>
      <c r="H27" s="192"/>
      <c r="I27" s="192"/>
      <c r="J27" s="192"/>
      <c r="K27" s="192"/>
      <c r="L27" s="193"/>
      <c r="M27" s="208" t="s">
        <v>1958</v>
      </c>
      <c r="N27" s="209"/>
      <c r="O27" s="209"/>
      <c r="P27" s="209"/>
      <c r="Q27" s="209"/>
      <c r="R27" s="209"/>
      <c r="S27" s="209"/>
      <c r="T27" s="209"/>
      <c r="U27" s="209"/>
      <c r="V27" s="209"/>
      <c r="W27" s="210"/>
      <c r="X27" s="211"/>
      <c r="Y27" s="27"/>
      <c r="Z27" s="27"/>
      <c r="AA27" s="27"/>
    </row>
    <row r="28" spans="1:28" ht="20.100000000000001" customHeight="1" thickBot="1">
      <c r="A28" s="27"/>
      <c r="B28" s="32"/>
      <c r="C28" s="192" t="s">
        <v>24</v>
      </c>
      <c r="D28" s="192"/>
      <c r="E28" s="192"/>
      <c r="F28" s="192"/>
      <c r="G28" s="192"/>
      <c r="H28" s="192"/>
      <c r="I28" s="192"/>
      <c r="J28" s="192"/>
      <c r="K28" s="192"/>
      <c r="L28" s="193"/>
      <c r="M28" s="202" t="s">
        <v>1959</v>
      </c>
      <c r="N28" s="203"/>
      <c r="O28" s="203"/>
      <c r="P28" s="203"/>
      <c r="Q28" s="203"/>
      <c r="R28" s="203"/>
      <c r="S28" s="203"/>
      <c r="T28" s="203"/>
      <c r="U28" s="203"/>
      <c r="V28" s="203"/>
      <c r="W28" s="204"/>
      <c r="X28" s="205"/>
      <c r="Y28" s="27"/>
      <c r="Z28" s="27"/>
      <c r="AA28" s="27"/>
    </row>
    <row r="29" spans="1:28" ht="20.100000000000001" customHeight="1" thickBot="1">
      <c r="A29" s="27"/>
      <c r="B29" s="193" t="s">
        <v>1816</v>
      </c>
      <c r="C29" s="248"/>
      <c r="D29" s="248"/>
      <c r="E29" s="248"/>
      <c r="F29" s="248"/>
      <c r="G29" s="248"/>
      <c r="H29" s="248"/>
      <c r="I29" s="248"/>
      <c r="J29" s="248"/>
      <c r="K29" s="248"/>
      <c r="L29" s="249"/>
      <c r="M29" s="250" t="s">
        <v>1960</v>
      </c>
      <c r="N29" s="251"/>
      <c r="O29" s="251"/>
      <c r="P29" s="251"/>
      <c r="Q29" s="251"/>
      <c r="R29" s="251"/>
      <c r="S29" s="251"/>
      <c r="T29" s="252"/>
      <c r="U29" s="139"/>
      <c r="V29" s="140"/>
      <c r="W29" s="140"/>
      <c r="X29" s="140"/>
      <c r="Y29" s="27"/>
      <c r="Z29" s="27"/>
      <c r="AA29" s="27"/>
    </row>
    <row r="30" spans="1:28" ht="20.100000000000001" customHeight="1">
      <c r="A30" s="27"/>
      <c r="B30" s="206" t="s">
        <v>25</v>
      </c>
      <c r="C30" s="192" t="s">
        <v>26</v>
      </c>
      <c r="D30" s="192"/>
      <c r="E30" s="192"/>
      <c r="F30" s="192"/>
      <c r="G30" s="192"/>
      <c r="H30" s="192"/>
      <c r="I30" s="192"/>
      <c r="J30" s="192"/>
      <c r="K30" s="192"/>
      <c r="L30" s="193"/>
      <c r="M30" s="208" t="s">
        <v>1961</v>
      </c>
      <c r="N30" s="209"/>
      <c r="O30" s="209"/>
      <c r="P30" s="209"/>
      <c r="Q30" s="209"/>
      <c r="R30" s="209"/>
      <c r="S30" s="209"/>
      <c r="T30" s="209"/>
      <c r="U30" s="209"/>
      <c r="V30" s="209"/>
      <c r="W30" s="210"/>
      <c r="X30" s="211"/>
      <c r="Y30" s="27"/>
      <c r="Z30" s="27"/>
      <c r="AA30" s="27"/>
    </row>
    <row r="31" spans="1:28" ht="20.100000000000001" customHeight="1">
      <c r="A31" s="27"/>
      <c r="B31" s="207"/>
      <c r="C31" s="212" t="s">
        <v>24</v>
      </c>
      <c r="D31" s="212"/>
      <c r="E31" s="212"/>
      <c r="F31" s="212"/>
      <c r="G31" s="212"/>
      <c r="H31" s="212"/>
      <c r="I31" s="212"/>
      <c r="J31" s="212"/>
      <c r="K31" s="212"/>
      <c r="L31" s="212"/>
      <c r="M31" s="208" t="s">
        <v>1962</v>
      </c>
      <c r="N31" s="209"/>
      <c r="O31" s="209"/>
      <c r="P31" s="209"/>
      <c r="Q31" s="209"/>
      <c r="R31" s="209"/>
      <c r="S31" s="209"/>
      <c r="T31" s="209"/>
      <c r="U31" s="209"/>
      <c r="V31" s="209"/>
      <c r="W31" s="210"/>
      <c r="X31" s="211"/>
      <c r="Y31" s="27"/>
      <c r="Z31" s="27"/>
      <c r="AA31" s="27"/>
    </row>
    <row r="32" spans="1:28" ht="20.100000000000001" customHeight="1">
      <c r="A32" s="27"/>
      <c r="B32" s="31" t="s">
        <v>13</v>
      </c>
      <c r="C32" s="192" t="s">
        <v>7</v>
      </c>
      <c r="D32" s="192"/>
      <c r="E32" s="192"/>
      <c r="F32" s="192"/>
      <c r="G32" s="192"/>
      <c r="H32" s="192"/>
      <c r="I32" s="192"/>
      <c r="J32" s="192"/>
      <c r="K32" s="192"/>
      <c r="L32" s="193"/>
      <c r="M32" s="194" t="s">
        <v>1963</v>
      </c>
      <c r="N32" s="195"/>
      <c r="O32" s="195"/>
      <c r="P32" s="195"/>
      <c r="Q32" s="195"/>
      <c r="R32" s="195"/>
      <c r="S32" s="195"/>
      <c r="T32" s="195"/>
      <c r="U32" s="195"/>
      <c r="V32" s="195"/>
      <c r="W32" s="196"/>
      <c r="X32" s="197"/>
      <c r="Y32" s="27"/>
      <c r="Z32" s="27"/>
      <c r="AA32" s="27"/>
    </row>
    <row r="33" spans="1:41" ht="20.100000000000001" customHeight="1" thickBot="1">
      <c r="A33" s="27"/>
      <c r="B33" s="34"/>
      <c r="C33" s="192" t="s">
        <v>14</v>
      </c>
      <c r="D33" s="192"/>
      <c r="E33" s="192"/>
      <c r="F33" s="192"/>
      <c r="G33" s="192"/>
      <c r="H33" s="192"/>
      <c r="I33" s="192"/>
      <c r="J33" s="192"/>
      <c r="K33" s="192"/>
      <c r="L33" s="193"/>
      <c r="M33" s="198" t="s">
        <v>1964</v>
      </c>
      <c r="N33" s="199"/>
      <c r="O33" s="199"/>
      <c r="P33" s="199"/>
      <c r="Q33" s="199"/>
      <c r="R33" s="199"/>
      <c r="S33" s="199"/>
      <c r="T33" s="199"/>
      <c r="U33" s="199"/>
      <c r="V33" s="199"/>
      <c r="W33" s="200"/>
      <c r="X33" s="201"/>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4">
      <c r="A36" s="27"/>
      <c r="B36" s="25" t="s">
        <v>1823</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2">
      <c r="A37" s="27"/>
      <c r="B37" s="36"/>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row>
    <row r="38" spans="1:41" ht="28.5" customHeight="1">
      <c r="A38" s="27"/>
      <c r="B38" s="253" t="s">
        <v>27</v>
      </c>
      <c r="C38" s="254" t="s">
        <v>1983</v>
      </c>
      <c r="D38" s="255"/>
      <c r="E38" s="255"/>
      <c r="F38" s="255"/>
      <c r="G38" s="255"/>
      <c r="H38" s="255"/>
      <c r="I38" s="255"/>
      <c r="J38" s="255"/>
      <c r="K38" s="255"/>
      <c r="L38" s="256"/>
      <c r="M38" s="253" t="s">
        <v>28</v>
      </c>
      <c r="N38" s="253"/>
      <c r="O38" s="253"/>
      <c r="P38" s="253"/>
      <c r="Q38" s="253"/>
      <c r="R38" s="240" t="s">
        <v>32</v>
      </c>
      <c r="S38" s="241"/>
      <c r="T38" s="241"/>
      <c r="U38" s="241"/>
      <c r="V38" s="241"/>
      <c r="W38" s="242"/>
      <c r="X38" s="253" t="s">
        <v>29</v>
      </c>
      <c r="Y38" s="259" t="s">
        <v>6</v>
      </c>
      <c r="Z38" s="261" t="s">
        <v>1834</v>
      </c>
      <c r="AA38" s="129"/>
    </row>
    <row r="39" spans="1:41" ht="28.2" customHeight="1" thickBot="1">
      <c r="A39" s="27"/>
      <c r="B39" s="253"/>
      <c r="C39" s="257"/>
      <c r="D39" s="257"/>
      <c r="E39" s="257"/>
      <c r="F39" s="257"/>
      <c r="G39" s="257"/>
      <c r="H39" s="257"/>
      <c r="I39" s="257"/>
      <c r="J39" s="257"/>
      <c r="K39" s="257"/>
      <c r="L39" s="258"/>
      <c r="M39" s="237"/>
      <c r="N39" s="237"/>
      <c r="O39" s="237"/>
      <c r="P39" s="237"/>
      <c r="Q39" s="237"/>
      <c r="R39" s="236" t="s">
        <v>33</v>
      </c>
      <c r="S39" s="237"/>
      <c r="T39" s="237"/>
      <c r="U39" s="237"/>
      <c r="V39" s="237"/>
      <c r="W39" s="130" t="s">
        <v>34</v>
      </c>
      <c r="X39" s="237"/>
      <c r="Y39" s="260"/>
      <c r="Z39" s="262"/>
      <c r="AA39" s="35"/>
    </row>
    <row r="40" spans="1:41" ht="38.25" customHeight="1">
      <c r="A40" s="27"/>
      <c r="B40" s="37">
        <v>1</v>
      </c>
      <c r="C40" s="243" t="s">
        <v>1965</v>
      </c>
      <c r="D40" s="244"/>
      <c r="E40" s="244"/>
      <c r="F40" s="244"/>
      <c r="G40" s="244"/>
      <c r="H40" s="244"/>
      <c r="I40" s="244"/>
      <c r="J40" s="244"/>
      <c r="K40" s="244"/>
      <c r="L40" s="244"/>
      <c r="M40" s="238" t="s">
        <v>1969</v>
      </c>
      <c r="N40" s="238"/>
      <c r="O40" s="238"/>
      <c r="P40" s="238"/>
      <c r="Q40" s="238"/>
      <c r="R40" s="239" t="s">
        <v>46</v>
      </c>
      <c r="S40" s="239"/>
      <c r="T40" s="239"/>
      <c r="U40" s="239"/>
      <c r="V40" s="239"/>
      <c r="W40" s="4" t="s">
        <v>1969</v>
      </c>
      <c r="X40" s="146" t="s">
        <v>1972</v>
      </c>
      <c r="Y40" s="153" t="s">
        <v>1887</v>
      </c>
      <c r="Z40" s="152" t="str">
        <f>IFERROR(VLOOKUP(Y40, 【参考】数式用!$A$3:$B$48, 2, FALSE), "")</f>
        <v>63</v>
      </c>
      <c r="AA40" s="82"/>
      <c r="AC40" s="190"/>
      <c r="AD40" s="190"/>
      <c r="AE40" s="190"/>
      <c r="AF40" s="190"/>
      <c r="AG40" s="190"/>
      <c r="AH40" s="190"/>
      <c r="AI40" s="190"/>
      <c r="AJ40" s="190"/>
      <c r="AK40" s="190"/>
      <c r="AL40" s="190"/>
      <c r="AM40" s="190"/>
      <c r="AN40" s="190"/>
      <c r="AO40" s="190"/>
    </row>
    <row r="41" spans="1:41" ht="38.25" customHeight="1">
      <c r="A41" s="27"/>
      <c r="B41" s="131">
        <f>B40+1</f>
        <v>2</v>
      </c>
      <c r="C41" s="245" t="s">
        <v>1966</v>
      </c>
      <c r="D41" s="246"/>
      <c r="E41" s="246"/>
      <c r="F41" s="246"/>
      <c r="G41" s="246"/>
      <c r="H41" s="246"/>
      <c r="I41" s="246"/>
      <c r="J41" s="246"/>
      <c r="K41" s="246"/>
      <c r="L41" s="247"/>
      <c r="M41" s="266" t="s">
        <v>1970</v>
      </c>
      <c r="N41" s="267"/>
      <c r="O41" s="267"/>
      <c r="P41" s="267"/>
      <c r="Q41" s="268"/>
      <c r="R41" s="234" t="s">
        <v>46</v>
      </c>
      <c r="S41" s="234"/>
      <c r="T41" s="234"/>
      <c r="U41" s="234"/>
      <c r="V41" s="234"/>
      <c r="W41" s="145" t="s">
        <v>1973</v>
      </c>
      <c r="X41" s="147" t="s">
        <v>1974</v>
      </c>
      <c r="Y41" s="154" t="s">
        <v>1857</v>
      </c>
      <c r="Z41" s="152" t="str">
        <f>IFERROR(VLOOKUP(Y41, 【参考】数式用!$A$3:$B$48, 2, FALSE), "")</f>
        <v>11</v>
      </c>
      <c r="AA41" s="38"/>
    </row>
    <row r="42" spans="1:41" ht="38.25" customHeight="1">
      <c r="A42" s="27"/>
      <c r="B42" s="131">
        <f t="shared" ref="B42:B105" si="0">B41+1</f>
        <v>3</v>
      </c>
      <c r="C42" s="245" t="s">
        <v>1967</v>
      </c>
      <c r="D42" s="246"/>
      <c r="E42" s="246"/>
      <c r="F42" s="246"/>
      <c r="G42" s="246"/>
      <c r="H42" s="246"/>
      <c r="I42" s="246"/>
      <c r="J42" s="246"/>
      <c r="K42" s="246"/>
      <c r="L42" s="247"/>
      <c r="M42" s="266" t="s">
        <v>1970</v>
      </c>
      <c r="N42" s="267"/>
      <c r="O42" s="267"/>
      <c r="P42" s="267"/>
      <c r="Q42" s="268"/>
      <c r="R42" s="234" t="s">
        <v>46</v>
      </c>
      <c r="S42" s="234"/>
      <c r="T42" s="234"/>
      <c r="U42" s="234"/>
      <c r="V42" s="234"/>
      <c r="W42" s="145" t="s">
        <v>1975</v>
      </c>
      <c r="X42" s="147" t="s">
        <v>1976</v>
      </c>
      <c r="Y42" s="154" t="s">
        <v>1891</v>
      </c>
      <c r="Z42" s="152" t="str">
        <f>IFERROR(VLOOKUP(Y42, 【参考】数式用!$A$3:$B$48, 2, FALSE), "")</f>
        <v>71</v>
      </c>
      <c r="AA42" s="38"/>
    </row>
    <row r="43" spans="1:41" ht="38.25" customHeight="1">
      <c r="A43" s="27"/>
      <c r="B43" s="131">
        <f t="shared" si="0"/>
        <v>4</v>
      </c>
      <c r="C43" s="245" t="s">
        <v>1968</v>
      </c>
      <c r="D43" s="246"/>
      <c r="E43" s="246"/>
      <c r="F43" s="246"/>
      <c r="G43" s="246"/>
      <c r="H43" s="246"/>
      <c r="I43" s="246"/>
      <c r="J43" s="246"/>
      <c r="K43" s="246"/>
      <c r="L43" s="247"/>
      <c r="M43" s="266" t="s">
        <v>1971</v>
      </c>
      <c r="N43" s="267"/>
      <c r="O43" s="267"/>
      <c r="P43" s="267"/>
      <c r="Q43" s="268"/>
      <c r="R43" s="234" t="s">
        <v>46</v>
      </c>
      <c r="S43" s="234"/>
      <c r="T43" s="234"/>
      <c r="U43" s="234"/>
      <c r="V43" s="234"/>
      <c r="W43" s="145" t="s">
        <v>452</v>
      </c>
      <c r="X43" s="147" t="s">
        <v>1977</v>
      </c>
      <c r="Y43" s="154" t="s">
        <v>1868</v>
      </c>
      <c r="Z43" s="152" t="str">
        <f>IFERROR(VLOOKUP(Y43, 【参考】数式用!$A$3:$B$48, 2, FALSE), "")</f>
        <v>32</v>
      </c>
      <c r="AA43" s="38"/>
    </row>
    <row r="44" spans="1:41" ht="38.25" customHeight="1">
      <c r="A44" s="27"/>
      <c r="B44" s="131">
        <f t="shared" si="0"/>
        <v>5</v>
      </c>
      <c r="C44" s="245"/>
      <c r="D44" s="246"/>
      <c r="E44" s="246"/>
      <c r="F44" s="246"/>
      <c r="G44" s="246"/>
      <c r="H44" s="246"/>
      <c r="I44" s="246"/>
      <c r="J44" s="246"/>
      <c r="K44" s="246"/>
      <c r="L44" s="247"/>
      <c r="M44" s="266"/>
      <c r="N44" s="267"/>
      <c r="O44" s="267"/>
      <c r="P44" s="267"/>
      <c r="Q44" s="268"/>
      <c r="R44" s="234"/>
      <c r="S44" s="234"/>
      <c r="T44" s="234"/>
      <c r="U44" s="234"/>
      <c r="V44" s="234"/>
      <c r="W44" s="145"/>
      <c r="X44" s="147"/>
      <c r="Y44" s="154"/>
      <c r="Z44" s="152" t="str">
        <f>IFERROR(VLOOKUP(Y44, 【参考】数式用!$A$3:$B$48, 2, FALSE), "")</f>
        <v/>
      </c>
      <c r="AA44" s="38"/>
    </row>
    <row r="45" spans="1:41" ht="38.25" customHeight="1">
      <c r="A45" s="27"/>
      <c r="B45" s="131">
        <f t="shared" si="0"/>
        <v>6</v>
      </c>
      <c r="C45" s="263"/>
      <c r="D45" s="264"/>
      <c r="E45" s="264"/>
      <c r="F45" s="264"/>
      <c r="G45" s="264"/>
      <c r="H45" s="264"/>
      <c r="I45" s="264"/>
      <c r="J45" s="264"/>
      <c r="K45" s="264"/>
      <c r="L45" s="265"/>
      <c r="M45" s="269"/>
      <c r="N45" s="270"/>
      <c r="O45" s="270"/>
      <c r="P45" s="270"/>
      <c r="Q45" s="271"/>
      <c r="R45" s="234"/>
      <c r="S45" s="234"/>
      <c r="T45" s="234"/>
      <c r="U45" s="234"/>
      <c r="V45" s="234"/>
      <c r="W45" s="145"/>
      <c r="X45" s="147"/>
      <c r="Y45" s="154"/>
      <c r="Z45" s="152" t="str">
        <f>IFERROR(VLOOKUP(Y45, 【参考】数式用!$A$3:$B$48, 2, FALSE), "")</f>
        <v/>
      </c>
      <c r="AA45" s="38"/>
    </row>
    <row r="46" spans="1:41" ht="38.25" customHeight="1">
      <c r="A46" s="27"/>
      <c r="B46" s="131">
        <f t="shared" si="0"/>
        <v>7</v>
      </c>
      <c r="C46" s="263"/>
      <c r="D46" s="264"/>
      <c r="E46" s="264"/>
      <c r="F46" s="264"/>
      <c r="G46" s="264"/>
      <c r="H46" s="264"/>
      <c r="I46" s="264"/>
      <c r="J46" s="264"/>
      <c r="K46" s="264"/>
      <c r="L46" s="265"/>
      <c r="M46" s="148"/>
      <c r="N46" s="149"/>
      <c r="O46" s="149"/>
      <c r="P46" s="149"/>
      <c r="Q46" s="150"/>
      <c r="R46" s="234"/>
      <c r="S46" s="234"/>
      <c r="T46" s="234"/>
      <c r="U46" s="234"/>
      <c r="V46" s="234"/>
      <c r="W46" s="145"/>
      <c r="X46" s="147"/>
      <c r="Y46" s="154"/>
      <c r="Z46" s="152" t="str">
        <f>IFERROR(VLOOKUP(Y46, 【参考】数式用!$A$3:$B$48, 2, FALSE), "")</f>
        <v/>
      </c>
      <c r="AA46" s="38"/>
    </row>
    <row r="47" spans="1:41" ht="38.25" customHeight="1">
      <c r="A47" s="27"/>
      <c r="B47" s="131">
        <f t="shared" si="0"/>
        <v>8</v>
      </c>
      <c r="C47" s="263"/>
      <c r="D47" s="264"/>
      <c r="E47" s="264"/>
      <c r="F47" s="264"/>
      <c r="G47" s="264"/>
      <c r="H47" s="264"/>
      <c r="I47" s="264"/>
      <c r="J47" s="264"/>
      <c r="K47" s="264"/>
      <c r="L47" s="265"/>
      <c r="M47" s="269"/>
      <c r="N47" s="270"/>
      <c r="O47" s="270"/>
      <c r="P47" s="270"/>
      <c r="Q47" s="271"/>
      <c r="R47" s="234"/>
      <c r="S47" s="234"/>
      <c r="T47" s="234"/>
      <c r="U47" s="234"/>
      <c r="V47" s="234"/>
      <c r="W47" s="145"/>
      <c r="X47" s="147"/>
      <c r="Y47" s="154"/>
      <c r="Z47" s="152" t="str">
        <f>IFERROR(VLOOKUP(Y47, 【参考】数式用!$A$3:$B$48, 2, FALSE), "")</f>
        <v/>
      </c>
      <c r="AA47" s="38"/>
    </row>
    <row r="48" spans="1:41" ht="38.25" customHeight="1">
      <c r="A48" s="27"/>
      <c r="B48" s="131">
        <f t="shared" si="0"/>
        <v>9</v>
      </c>
      <c r="C48" s="263"/>
      <c r="D48" s="264"/>
      <c r="E48" s="264"/>
      <c r="F48" s="264"/>
      <c r="G48" s="264"/>
      <c r="H48" s="264"/>
      <c r="I48" s="264"/>
      <c r="J48" s="264"/>
      <c r="K48" s="264"/>
      <c r="L48" s="265"/>
      <c r="M48" s="269"/>
      <c r="N48" s="270"/>
      <c r="O48" s="270"/>
      <c r="P48" s="270"/>
      <c r="Q48" s="271"/>
      <c r="R48" s="234"/>
      <c r="S48" s="234"/>
      <c r="T48" s="234"/>
      <c r="U48" s="234"/>
      <c r="V48" s="234"/>
      <c r="W48" s="145"/>
      <c r="X48" s="147"/>
      <c r="Y48" s="154"/>
      <c r="Z48" s="152" t="str">
        <f>IFERROR(VLOOKUP(Y48, 【参考】数式用!$A$3:$B$48, 2, FALSE), "")</f>
        <v/>
      </c>
      <c r="AA48" s="38"/>
    </row>
    <row r="49" spans="1:27" ht="38.25" customHeight="1">
      <c r="A49" s="27"/>
      <c r="B49" s="131">
        <f t="shared" si="0"/>
        <v>10</v>
      </c>
      <c r="C49" s="263"/>
      <c r="D49" s="264"/>
      <c r="E49" s="264"/>
      <c r="F49" s="264"/>
      <c r="G49" s="264"/>
      <c r="H49" s="264"/>
      <c r="I49" s="264"/>
      <c r="J49" s="264"/>
      <c r="K49" s="264"/>
      <c r="L49" s="265"/>
      <c r="M49" s="269"/>
      <c r="N49" s="270"/>
      <c r="O49" s="270"/>
      <c r="P49" s="270"/>
      <c r="Q49" s="271"/>
      <c r="R49" s="234"/>
      <c r="S49" s="234"/>
      <c r="T49" s="234"/>
      <c r="U49" s="234"/>
      <c r="V49" s="234"/>
      <c r="W49" s="145"/>
      <c r="X49" s="147"/>
      <c r="Y49" s="154"/>
      <c r="Z49" s="152" t="str">
        <f>IFERROR(VLOOKUP(Y49, 【参考】数式用!$A$3:$B$48, 2, FALSE), "")</f>
        <v/>
      </c>
      <c r="AA49" s="38"/>
    </row>
    <row r="50" spans="1:27" ht="38.25" customHeight="1">
      <c r="A50" s="27"/>
      <c r="B50" s="131">
        <f t="shared" si="0"/>
        <v>11</v>
      </c>
      <c r="C50" s="263"/>
      <c r="D50" s="264"/>
      <c r="E50" s="264"/>
      <c r="F50" s="264"/>
      <c r="G50" s="264"/>
      <c r="H50" s="264"/>
      <c r="I50" s="264"/>
      <c r="J50" s="264"/>
      <c r="K50" s="264"/>
      <c r="L50" s="265"/>
      <c r="M50" s="269"/>
      <c r="N50" s="270"/>
      <c r="O50" s="270"/>
      <c r="P50" s="270"/>
      <c r="Q50" s="271"/>
      <c r="R50" s="234"/>
      <c r="S50" s="234"/>
      <c r="T50" s="234"/>
      <c r="U50" s="234"/>
      <c r="V50" s="234"/>
      <c r="W50" s="145"/>
      <c r="X50" s="147"/>
      <c r="Y50" s="154"/>
      <c r="Z50" s="152" t="str">
        <f>IFERROR(VLOOKUP(Y50, 【参考】数式用!$A$3:$B$48, 2, FALSE), "")</f>
        <v/>
      </c>
      <c r="AA50" s="38"/>
    </row>
    <row r="51" spans="1:27" ht="38.25" customHeight="1">
      <c r="A51" s="27"/>
      <c r="B51" s="131">
        <f t="shared" si="0"/>
        <v>12</v>
      </c>
      <c r="C51" s="263"/>
      <c r="D51" s="264"/>
      <c r="E51" s="264"/>
      <c r="F51" s="264"/>
      <c r="G51" s="264"/>
      <c r="H51" s="264"/>
      <c r="I51" s="264"/>
      <c r="J51" s="264"/>
      <c r="K51" s="264"/>
      <c r="L51" s="265"/>
      <c r="M51" s="269"/>
      <c r="N51" s="270"/>
      <c r="O51" s="270"/>
      <c r="P51" s="270"/>
      <c r="Q51" s="271"/>
      <c r="R51" s="234"/>
      <c r="S51" s="234"/>
      <c r="T51" s="234"/>
      <c r="U51" s="234"/>
      <c r="V51" s="234"/>
      <c r="W51" s="145"/>
      <c r="X51" s="147"/>
      <c r="Y51" s="154"/>
      <c r="Z51" s="152" t="str">
        <f>IFERROR(VLOOKUP(Y51, 【参考】数式用!$A$3:$B$48, 2, FALSE), "")</f>
        <v/>
      </c>
      <c r="AA51" s="38"/>
    </row>
    <row r="52" spans="1:27" ht="38.25" customHeight="1">
      <c r="A52" s="27"/>
      <c r="B52" s="131">
        <f t="shared" si="0"/>
        <v>13</v>
      </c>
      <c r="C52" s="263"/>
      <c r="D52" s="264"/>
      <c r="E52" s="264"/>
      <c r="F52" s="264"/>
      <c r="G52" s="264"/>
      <c r="H52" s="264"/>
      <c r="I52" s="264"/>
      <c r="J52" s="264"/>
      <c r="K52" s="264"/>
      <c r="L52" s="265"/>
      <c r="M52" s="234"/>
      <c r="N52" s="234"/>
      <c r="O52" s="234"/>
      <c r="P52" s="234"/>
      <c r="Q52" s="234"/>
      <c r="R52" s="234"/>
      <c r="S52" s="234"/>
      <c r="T52" s="234"/>
      <c r="U52" s="234"/>
      <c r="V52" s="234"/>
      <c r="W52" s="145"/>
      <c r="X52" s="147"/>
      <c r="Y52" s="154"/>
      <c r="Z52" s="152" t="str">
        <f>IFERROR(VLOOKUP(Y52, 【参考】数式用!$A$3:$B$48, 2, FALSE), "")</f>
        <v/>
      </c>
      <c r="AA52" s="38"/>
    </row>
    <row r="53" spans="1:27" ht="38.25" customHeight="1">
      <c r="A53" s="27"/>
      <c r="B53" s="131">
        <f t="shared" si="0"/>
        <v>14</v>
      </c>
      <c r="C53" s="273"/>
      <c r="D53" s="274"/>
      <c r="E53" s="274"/>
      <c r="F53" s="274"/>
      <c r="G53" s="274"/>
      <c r="H53" s="274"/>
      <c r="I53" s="274"/>
      <c r="J53" s="274"/>
      <c r="K53" s="274"/>
      <c r="L53" s="275"/>
      <c r="M53" s="234"/>
      <c r="N53" s="234"/>
      <c r="O53" s="234"/>
      <c r="P53" s="234"/>
      <c r="Q53" s="234"/>
      <c r="R53" s="234"/>
      <c r="S53" s="234"/>
      <c r="T53" s="234"/>
      <c r="U53" s="234"/>
      <c r="V53" s="234"/>
      <c r="W53" s="145"/>
      <c r="X53" s="147"/>
      <c r="Y53" s="154"/>
      <c r="Z53" s="152" t="str">
        <f>IFERROR(VLOOKUP(Y53, 【参考】数式用!$A$3:$B$48, 2, FALSE), "")</f>
        <v/>
      </c>
      <c r="AA53" s="38"/>
    </row>
    <row r="54" spans="1:27" ht="38.25" customHeight="1">
      <c r="A54" s="27"/>
      <c r="B54" s="131">
        <f t="shared" si="0"/>
        <v>15</v>
      </c>
      <c r="C54" s="276"/>
      <c r="D54" s="277"/>
      <c r="E54" s="277"/>
      <c r="F54" s="277"/>
      <c r="G54" s="277"/>
      <c r="H54" s="277"/>
      <c r="I54" s="277"/>
      <c r="J54" s="277"/>
      <c r="K54" s="277"/>
      <c r="L54" s="278"/>
      <c r="M54" s="234"/>
      <c r="N54" s="234"/>
      <c r="O54" s="234"/>
      <c r="P54" s="234"/>
      <c r="Q54" s="234"/>
      <c r="R54" s="234"/>
      <c r="S54" s="234"/>
      <c r="T54" s="234"/>
      <c r="U54" s="234"/>
      <c r="V54" s="234"/>
      <c r="W54" s="145"/>
      <c r="X54" s="147"/>
      <c r="Y54" s="154"/>
      <c r="Z54" s="152" t="str">
        <f>IFERROR(VLOOKUP(Y54, 【参考】数式用!$A$3:$B$48, 2, FALSE), "")</f>
        <v/>
      </c>
      <c r="AA54" s="38"/>
    </row>
    <row r="55" spans="1:27" ht="38.25" customHeight="1">
      <c r="A55" s="27"/>
      <c r="B55" s="131">
        <f t="shared" si="0"/>
        <v>16</v>
      </c>
      <c r="C55" s="273"/>
      <c r="D55" s="274"/>
      <c r="E55" s="274"/>
      <c r="F55" s="274"/>
      <c r="G55" s="274"/>
      <c r="H55" s="274"/>
      <c r="I55" s="274"/>
      <c r="J55" s="274"/>
      <c r="K55" s="274"/>
      <c r="L55" s="275"/>
      <c r="M55" s="234"/>
      <c r="N55" s="234"/>
      <c r="O55" s="234"/>
      <c r="P55" s="234"/>
      <c r="Q55" s="234"/>
      <c r="R55" s="234"/>
      <c r="S55" s="234"/>
      <c r="T55" s="234"/>
      <c r="U55" s="234"/>
      <c r="V55" s="234"/>
      <c r="W55" s="145"/>
      <c r="X55" s="147"/>
      <c r="Y55" s="154"/>
      <c r="Z55" s="152" t="str">
        <f>IFERROR(VLOOKUP(Y55, 【参考】数式用!$A$3:$B$48, 2, FALSE), "")</f>
        <v/>
      </c>
      <c r="AA55" s="38"/>
    </row>
    <row r="56" spans="1:27" ht="38.25" customHeight="1">
      <c r="A56" s="27"/>
      <c r="B56" s="131">
        <f t="shared" si="0"/>
        <v>17</v>
      </c>
      <c r="C56" s="273"/>
      <c r="D56" s="274"/>
      <c r="E56" s="274"/>
      <c r="F56" s="274"/>
      <c r="G56" s="274"/>
      <c r="H56" s="274"/>
      <c r="I56" s="274"/>
      <c r="J56" s="274"/>
      <c r="K56" s="274"/>
      <c r="L56" s="275"/>
      <c r="M56" s="234"/>
      <c r="N56" s="234"/>
      <c r="O56" s="234"/>
      <c r="P56" s="234"/>
      <c r="Q56" s="234"/>
      <c r="R56" s="234"/>
      <c r="S56" s="234"/>
      <c r="T56" s="234"/>
      <c r="U56" s="234"/>
      <c r="V56" s="234"/>
      <c r="W56" s="145"/>
      <c r="X56" s="147"/>
      <c r="Y56" s="154"/>
      <c r="Z56" s="152" t="str">
        <f>IFERROR(VLOOKUP(Y56, 【参考】数式用!$A$3:$B$48, 2, FALSE), "")</f>
        <v/>
      </c>
      <c r="AA56" s="38"/>
    </row>
    <row r="57" spans="1:27" ht="38.25" customHeight="1">
      <c r="A57" s="27"/>
      <c r="B57" s="131">
        <f t="shared" si="0"/>
        <v>18</v>
      </c>
      <c r="C57" s="273"/>
      <c r="D57" s="274"/>
      <c r="E57" s="274"/>
      <c r="F57" s="274"/>
      <c r="G57" s="274"/>
      <c r="H57" s="274"/>
      <c r="I57" s="274"/>
      <c r="J57" s="274"/>
      <c r="K57" s="274"/>
      <c r="L57" s="275"/>
      <c r="M57" s="234"/>
      <c r="N57" s="234"/>
      <c r="O57" s="234"/>
      <c r="P57" s="234"/>
      <c r="Q57" s="234"/>
      <c r="R57" s="234"/>
      <c r="S57" s="234"/>
      <c r="T57" s="234"/>
      <c r="U57" s="234"/>
      <c r="V57" s="234"/>
      <c r="W57" s="145"/>
      <c r="X57" s="147"/>
      <c r="Y57" s="154"/>
      <c r="Z57" s="152" t="str">
        <f>IFERROR(VLOOKUP(Y57, 【参考】数式用!$A$3:$B$48, 2, FALSE), "")</f>
        <v/>
      </c>
      <c r="AA57" s="38"/>
    </row>
    <row r="58" spans="1:27" ht="38.25" customHeight="1">
      <c r="A58" s="27"/>
      <c r="B58" s="131">
        <f t="shared" si="0"/>
        <v>19</v>
      </c>
      <c r="C58" s="273"/>
      <c r="D58" s="274"/>
      <c r="E58" s="274"/>
      <c r="F58" s="274"/>
      <c r="G58" s="274"/>
      <c r="H58" s="274"/>
      <c r="I58" s="274"/>
      <c r="J58" s="274"/>
      <c r="K58" s="274"/>
      <c r="L58" s="275"/>
      <c r="M58" s="234"/>
      <c r="N58" s="234"/>
      <c r="O58" s="234"/>
      <c r="P58" s="234"/>
      <c r="Q58" s="234"/>
      <c r="R58" s="234"/>
      <c r="S58" s="234"/>
      <c r="T58" s="234"/>
      <c r="U58" s="234"/>
      <c r="V58" s="234"/>
      <c r="W58" s="145"/>
      <c r="X58" s="147"/>
      <c r="Y58" s="154"/>
      <c r="Z58" s="152" t="str">
        <f>IFERROR(VLOOKUP(Y58, 【参考】数式用!$A$3:$B$48, 2, FALSE), "")</f>
        <v/>
      </c>
      <c r="AA58" s="38"/>
    </row>
    <row r="59" spans="1:27" ht="38.25" customHeight="1">
      <c r="A59" s="27"/>
      <c r="B59" s="131">
        <f t="shared" si="0"/>
        <v>20</v>
      </c>
      <c r="C59" s="273"/>
      <c r="D59" s="274"/>
      <c r="E59" s="274"/>
      <c r="F59" s="274"/>
      <c r="G59" s="274"/>
      <c r="H59" s="274"/>
      <c r="I59" s="274"/>
      <c r="J59" s="274"/>
      <c r="K59" s="274"/>
      <c r="L59" s="275"/>
      <c r="M59" s="234"/>
      <c r="N59" s="234"/>
      <c r="O59" s="234"/>
      <c r="P59" s="234"/>
      <c r="Q59" s="234"/>
      <c r="R59" s="234"/>
      <c r="S59" s="234"/>
      <c r="T59" s="234"/>
      <c r="U59" s="234"/>
      <c r="V59" s="234"/>
      <c r="W59" s="145"/>
      <c r="X59" s="147"/>
      <c r="Y59" s="154"/>
      <c r="Z59" s="152" t="str">
        <f>IFERROR(VLOOKUP(Y59, 【参考】数式用!$A$3:$B$48, 2, FALSE), "")</f>
        <v/>
      </c>
      <c r="AA59" s="38"/>
    </row>
    <row r="60" spans="1:27" ht="38.25" customHeight="1">
      <c r="A60" s="27"/>
      <c r="B60" s="131">
        <f t="shared" si="0"/>
        <v>21</v>
      </c>
      <c r="C60" s="273"/>
      <c r="D60" s="274"/>
      <c r="E60" s="274"/>
      <c r="F60" s="274"/>
      <c r="G60" s="274"/>
      <c r="H60" s="274"/>
      <c r="I60" s="274"/>
      <c r="J60" s="274"/>
      <c r="K60" s="274"/>
      <c r="L60" s="275"/>
      <c r="M60" s="234"/>
      <c r="N60" s="234"/>
      <c r="O60" s="234"/>
      <c r="P60" s="234"/>
      <c r="Q60" s="234"/>
      <c r="R60" s="234"/>
      <c r="S60" s="234"/>
      <c r="T60" s="234"/>
      <c r="U60" s="234"/>
      <c r="V60" s="234"/>
      <c r="W60" s="145"/>
      <c r="X60" s="147"/>
      <c r="Y60" s="154"/>
      <c r="Z60" s="152" t="str">
        <f>IFERROR(VLOOKUP(Y60, 【参考】数式用!$A$3:$B$48, 2, FALSE), "")</f>
        <v/>
      </c>
      <c r="AA60" s="38"/>
    </row>
    <row r="61" spans="1:27" ht="38.25" customHeight="1">
      <c r="A61" s="27"/>
      <c r="B61" s="131">
        <f t="shared" si="0"/>
        <v>22</v>
      </c>
      <c r="C61" s="273"/>
      <c r="D61" s="274"/>
      <c r="E61" s="274"/>
      <c r="F61" s="274"/>
      <c r="G61" s="274"/>
      <c r="H61" s="274"/>
      <c r="I61" s="274"/>
      <c r="J61" s="274"/>
      <c r="K61" s="274"/>
      <c r="L61" s="275"/>
      <c r="M61" s="234"/>
      <c r="N61" s="234"/>
      <c r="O61" s="234"/>
      <c r="P61" s="234"/>
      <c r="Q61" s="234"/>
      <c r="R61" s="234"/>
      <c r="S61" s="234"/>
      <c r="T61" s="234"/>
      <c r="U61" s="234"/>
      <c r="V61" s="234"/>
      <c r="W61" s="145"/>
      <c r="X61" s="147"/>
      <c r="Y61" s="154"/>
      <c r="Z61" s="152" t="str">
        <f>IFERROR(VLOOKUP(Y61, 【参考】数式用!$A$3:$B$48, 2, FALSE), "")</f>
        <v/>
      </c>
      <c r="AA61" s="38"/>
    </row>
    <row r="62" spans="1:27" ht="38.25" customHeight="1">
      <c r="A62" s="27"/>
      <c r="B62" s="131">
        <f t="shared" si="0"/>
        <v>23</v>
      </c>
      <c r="C62" s="273"/>
      <c r="D62" s="274"/>
      <c r="E62" s="274"/>
      <c r="F62" s="274"/>
      <c r="G62" s="274"/>
      <c r="H62" s="274"/>
      <c r="I62" s="274"/>
      <c r="J62" s="274"/>
      <c r="K62" s="274"/>
      <c r="L62" s="275"/>
      <c r="M62" s="234"/>
      <c r="N62" s="234"/>
      <c r="O62" s="234"/>
      <c r="P62" s="234"/>
      <c r="Q62" s="234"/>
      <c r="R62" s="234"/>
      <c r="S62" s="234"/>
      <c r="T62" s="234"/>
      <c r="U62" s="234"/>
      <c r="V62" s="234"/>
      <c r="W62" s="145"/>
      <c r="X62" s="147"/>
      <c r="Y62" s="154"/>
      <c r="Z62" s="152" t="str">
        <f>IFERROR(VLOOKUP(Y62, 【参考】数式用!$A$3:$B$48, 2, FALSE), "")</f>
        <v/>
      </c>
      <c r="AA62" s="38"/>
    </row>
    <row r="63" spans="1:27" ht="38.25" customHeight="1">
      <c r="A63" s="27"/>
      <c r="B63" s="131">
        <f t="shared" si="0"/>
        <v>24</v>
      </c>
      <c r="C63" s="273"/>
      <c r="D63" s="274"/>
      <c r="E63" s="274"/>
      <c r="F63" s="274"/>
      <c r="G63" s="274"/>
      <c r="H63" s="274"/>
      <c r="I63" s="274"/>
      <c r="J63" s="274"/>
      <c r="K63" s="274"/>
      <c r="L63" s="275"/>
      <c r="M63" s="234"/>
      <c r="N63" s="234"/>
      <c r="O63" s="234"/>
      <c r="P63" s="234"/>
      <c r="Q63" s="234"/>
      <c r="R63" s="234"/>
      <c r="S63" s="234"/>
      <c r="T63" s="234"/>
      <c r="U63" s="234"/>
      <c r="V63" s="234"/>
      <c r="W63" s="145"/>
      <c r="X63" s="147"/>
      <c r="Y63" s="154"/>
      <c r="Z63" s="152" t="str">
        <f>IFERROR(VLOOKUP(Y63, 【参考】数式用!$A$3:$B$48, 2, FALSE), "")</f>
        <v/>
      </c>
      <c r="AA63" s="38"/>
    </row>
    <row r="64" spans="1:27" ht="38.25" customHeight="1">
      <c r="A64" s="27"/>
      <c r="B64" s="131">
        <f t="shared" si="0"/>
        <v>25</v>
      </c>
      <c r="C64" s="273"/>
      <c r="D64" s="274"/>
      <c r="E64" s="274"/>
      <c r="F64" s="274"/>
      <c r="G64" s="274"/>
      <c r="H64" s="274"/>
      <c r="I64" s="274"/>
      <c r="J64" s="274"/>
      <c r="K64" s="274"/>
      <c r="L64" s="275"/>
      <c r="M64" s="234"/>
      <c r="N64" s="234"/>
      <c r="O64" s="234"/>
      <c r="P64" s="234"/>
      <c r="Q64" s="234"/>
      <c r="R64" s="234"/>
      <c r="S64" s="234"/>
      <c r="T64" s="234"/>
      <c r="U64" s="234"/>
      <c r="V64" s="234"/>
      <c r="W64" s="145"/>
      <c r="X64" s="147"/>
      <c r="Y64" s="154"/>
      <c r="Z64" s="152" t="str">
        <f>IFERROR(VLOOKUP(Y64, 【参考】数式用!$A$3:$B$48, 2, FALSE), "")</f>
        <v/>
      </c>
      <c r="AA64" s="38"/>
    </row>
    <row r="65" spans="1:27" ht="38.25" customHeight="1">
      <c r="A65" s="27"/>
      <c r="B65" s="131">
        <f t="shared" si="0"/>
        <v>26</v>
      </c>
      <c r="C65" s="273"/>
      <c r="D65" s="274"/>
      <c r="E65" s="274"/>
      <c r="F65" s="274"/>
      <c r="G65" s="274"/>
      <c r="H65" s="274"/>
      <c r="I65" s="274"/>
      <c r="J65" s="274"/>
      <c r="K65" s="274"/>
      <c r="L65" s="275"/>
      <c r="M65" s="234"/>
      <c r="N65" s="234"/>
      <c r="O65" s="234"/>
      <c r="P65" s="234"/>
      <c r="Q65" s="234"/>
      <c r="R65" s="234"/>
      <c r="S65" s="234"/>
      <c r="T65" s="234"/>
      <c r="U65" s="234"/>
      <c r="V65" s="234"/>
      <c r="W65" s="145"/>
      <c r="X65" s="147"/>
      <c r="Y65" s="154"/>
      <c r="Z65" s="152" t="str">
        <f>IFERROR(VLOOKUP(Y65, 【参考】数式用!$A$3:$B$48, 2, FALSE), "")</f>
        <v/>
      </c>
      <c r="AA65" s="38"/>
    </row>
    <row r="66" spans="1:27" ht="38.25" customHeight="1">
      <c r="A66" s="27"/>
      <c r="B66" s="131">
        <f t="shared" si="0"/>
        <v>27</v>
      </c>
      <c r="C66" s="273"/>
      <c r="D66" s="274"/>
      <c r="E66" s="274"/>
      <c r="F66" s="274"/>
      <c r="G66" s="274"/>
      <c r="H66" s="274"/>
      <c r="I66" s="274"/>
      <c r="J66" s="274"/>
      <c r="K66" s="274"/>
      <c r="L66" s="275"/>
      <c r="M66" s="234"/>
      <c r="N66" s="234"/>
      <c r="O66" s="234"/>
      <c r="P66" s="234"/>
      <c r="Q66" s="234"/>
      <c r="R66" s="234"/>
      <c r="S66" s="234"/>
      <c r="T66" s="234"/>
      <c r="U66" s="234"/>
      <c r="V66" s="234"/>
      <c r="W66" s="145"/>
      <c r="X66" s="147"/>
      <c r="Y66" s="154"/>
      <c r="Z66" s="152" t="str">
        <f>IFERROR(VLOOKUP(Y66, 【参考】数式用!$A$3:$B$48, 2, FALSE), "")</f>
        <v/>
      </c>
      <c r="AA66" s="38"/>
    </row>
    <row r="67" spans="1:27" ht="38.25" customHeight="1">
      <c r="A67" s="27"/>
      <c r="B67" s="131">
        <f t="shared" si="0"/>
        <v>28</v>
      </c>
      <c r="C67" s="273"/>
      <c r="D67" s="274"/>
      <c r="E67" s="274"/>
      <c r="F67" s="274"/>
      <c r="G67" s="274"/>
      <c r="H67" s="274"/>
      <c r="I67" s="274"/>
      <c r="J67" s="274"/>
      <c r="K67" s="274"/>
      <c r="L67" s="275"/>
      <c r="M67" s="234"/>
      <c r="N67" s="234"/>
      <c r="O67" s="234"/>
      <c r="P67" s="234"/>
      <c r="Q67" s="234"/>
      <c r="R67" s="234"/>
      <c r="S67" s="234"/>
      <c r="T67" s="234"/>
      <c r="U67" s="234"/>
      <c r="V67" s="234"/>
      <c r="W67" s="145"/>
      <c r="X67" s="147"/>
      <c r="Y67" s="154"/>
      <c r="Z67" s="152" t="str">
        <f>IFERROR(VLOOKUP(Y67, 【参考】数式用!$A$3:$B$48, 2, FALSE), "")</f>
        <v/>
      </c>
      <c r="AA67" s="38"/>
    </row>
    <row r="68" spans="1:27" ht="38.25" customHeight="1">
      <c r="A68" s="27"/>
      <c r="B68" s="131">
        <f t="shared" si="0"/>
        <v>29</v>
      </c>
      <c r="C68" s="273"/>
      <c r="D68" s="274"/>
      <c r="E68" s="274"/>
      <c r="F68" s="274"/>
      <c r="G68" s="274"/>
      <c r="H68" s="274"/>
      <c r="I68" s="274"/>
      <c r="J68" s="274"/>
      <c r="K68" s="274"/>
      <c r="L68" s="275"/>
      <c r="M68" s="234"/>
      <c r="N68" s="234"/>
      <c r="O68" s="234"/>
      <c r="P68" s="234"/>
      <c r="Q68" s="234"/>
      <c r="R68" s="234"/>
      <c r="S68" s="234"/>
      <c r="T68" s="234"/>
      <c r="U68" s="234"/>
      <c r="V68" s="234"/>
      <c r="W68" s="145"/>
      <c r="X68" s="147"/>
      <c r="Y68" s="154"/>
      <c r="Z68" s="152" t="str">
        <f>IFERROR(VLOOKUP(Y68, 【参考】数式用!$A$3:$B$48, 2, FALSE), "")</f>
        <v/>
      </c>
      <c r="AA68" s="38"/>
    </row>
    <row r="69" spans="1:27" ht="38.25" customHeight="1">
      <c r="A69" s="27"/>
      <c r="B69" s="131">
        <f t="shared" si="0"/>
        <v>30</v>
      </c>
      <c r="C69" s="273"/>
      <c r="D69" s="274"/>
      <c r="E69" s="274"/>
      <c r="F69" s="274"/>
      <c r="G69" s="274"/>
      <c r="H69" s="274"/>
      <c r="I69" s="274"/>
      <c r="J69" s="274"/>
      <c r="K69" s="274"/>
      <c r="L69" s="275"/>
      <c r="M69" s="234"/>
      <c r="N69" s="234"/>
      <c r="O69" s="234"/>
      <c r="P69" s="234"/>
      <c r="Q69" s="234"/>
      <c r="R69" s="234"/>
      <c r="S69" s="234"/>
      <c r="T69" s="234"/>
      <c r="U69" s="234"/>
      <c r="V69" s="234"/>
      <c r="W69" s="145"/>
      <c r="X69" s="147"/>
      <c r="Y69" s="154"/>
      <c r="Z69" s="152" t="str">
        <f>IFERROR(VLOOKUP(Y69, 【参考】数式用!$A$3:$B$48, 2, FALSE), "")</f>
        <v/>
      </c>
      <c r="AA69" s="38"/>
    </row>
    <row r="70" spans="1:27" ht="38.25" customHeight="1">
      <c r="A70" s="27"/>
      <c r="B70" s="131">
        <f t="shared" si="0"/>
        <v>31</v>
      </c>
      <c r="C70" s="273"/>
      <c r="D70" s="274"/>
      <c r="E70" s="274"/>
      <c r="F70" s="274"/>
      <c r="G70" s="274"/>
      <c r="H70" s="274"/>
      <c r="I70" s="274"/>
      <c r="J70" s="274"/>
      <c r="K70" s="274"/>
      <c r="L70" s="275"/>
      <c r="M70" s="234"/>
      <c r="N70" s="234"/>
      <c r="O70" s="234"/>
      <c r="P70" s="234"/>
      <c r="Q70" s="234"/>
      <c r="R70" s="234"/>
      <c r="S70" s="234"/>
      <c r="T70" s="234"/>
      <c r="U70" s="234"/>
      <c r="V70" s="234"/>
      <c r="W70" s="145"/>
      <c r="X70" s="147"/>
      <c r="Y70" s="154"/>
      <c r="Z70" s="152" t="str">
        <f>IFERROR(VLOOKUP(Y70, 【参考】数式用!$A$3:$B$48, 2, FALSE), "")</f>
        <v/>
      </c>
      <c r="AA70" s="38"/>
    </row>
    <row r="71" spans="1:27" ht="38.25" customHeight="1">
      <c r="A71" s="27"/>
      <c r="B71" s="131">
        <f t="shared" si="0"/>
        <v>32</v>
      </c>
      <c r="C71" s="273"/>
      <c r="D71" s="274"/>
      <c r="E71" s="274"/>
      <c r="F71" s="274"/>
      <c r="G71" s="274"/>
      <c r="H71" s="274"/>
      <c r="I71" s="274"/>
      <c r="J71" s="274"/>
      <c r="K71" s="274"/>
      <c r="L71" s="275"/>
      <c r="M71" s="234"/>
      <c r="N71" s="234"/>
      <c r="O71" s="234"/>
      <c r="P71" s="234"/>
      <c r="Q71" s="234"/>
      <c r="R71" s="234"/>
      <c r="S71" s="234"/>
      <c r="T71" s="234"/>
      <c r="U71" s="234"/>
      <c r="V71" s="234"/>
      <c r="W71" s="145"/>
      <c r="X71" s="147"/>
      <c r="Y71" s="154"/>
      <c r="Z71" s="152" t="str">
        <f>IFERROR(VLOOKUP(Y71, 【参考】数式用!$A$3:$B$48, 2, FALSE), "")</f>
        <v/>
      </c>
      <c r="AA71" s="38"/>
    </row>
    <row r="72" spans="1:27" ht="38.25" customHeight="1">
      <c r="A72" s="27"/>
      <c r="B72" s="131">
        <f t="shared" si="0"/>
        <v>33</v>
      </c>
      <c r="C72" s="273"/>
      <c r="D72" s="274"/>
      <c r="E72" s="274"/>
      <c r="F72" s="274"/>
      <c r="G72" s="274"/>
      <c r="H72" s="274"/>
      <c r="I72" s="274"/>
      <c r="J72" s="274"/>
      <c r="K72" s="274"/>
      <c r="L72" s="275"/>
      <c r="M72" s="234"/>
      <c r="N72" s="234"/>
      <c r="O72" s="234"/>
      <c r="P72" s="234"/>
      <c r="Q72" s="234"/>
      <c r="R72" s="234"/>
      <c r="S72" s="234"/>
      <c r="T72" s="234"/>
      <c r="U72" s="234"/>
      <c r="V72" s="234"/>
      <c r="W72" s="145"/>
      <c r="X72" s="147"/>
      <c r="Y72" s="154"/>
      <c r="Z72" s="152" t="str">
        <f>IFERROR(VLOOKUP(Y72, 【参考】数式用!$A$3:$B$48, 2, FALSE), "")</f>
        <v/>
      </c>
      <c r="AA72" s="38"/>
    </row>
    <row r="73" spans="1:27" ht="38.25" customHeight="1">
      <c r="A73" s="27"/>
      <c r="B73" s="131">
        <f t="shared" si="0"/>
        <v>34</v>
      </c>
      <c r="C73" s="273"/>
      <c r="D73" s="274"/>
      <c r="E73" s="274"/>
      <c r="F73" s="274"/>
      <c r="G73" s="274"/>
      <c r="H73" s="274"/>
      <c r="I73" s="274"/>
      <c r="J73" s="274"/>
      <c r="K73" s="274"/>
      <c r="L73" s="275"/>
      <c r="M73" s="234"/>
      <c r="N73" s="234"/>
      <c r="O73" s="234"/>
      <c r="P73" s="234"/>
      <c r="Q73" s="234"/>
      <c r="R73" s="234"/>
      <c r="S73" s="234"/>
      <c r="T73" s="234"/>
      <c r="U73" s="234"/>
      <c r="V73" s="234"/>
      <c r="W73" s="145"/>
      <c r="X73" s="147"/>
      <c r="Y73" s="154"/>
      <c r="Z73" s="152" t="str">
        <f>IFERROR(VLOOKUP(Y73, 【参考】数式用!$A$3:$B$48, 2, FALSE), "")</f>
        <v/>
      </c>
      <c r="AA73" s="38"/>
    </row>
    <row r="74" spans="1:27" ht="38.25" customHeight="1">
      <c r="A74" s="27"/>
      <c r="B74" s="131">
        <f t="shared" si="0"/>
        <v>35</v>
      </c>
      <c r="C74" s="273"/>
      <c r="D74" s="274"/>
      <c r="E74" s="274"/>
      <c r="F74" s="274"/>
      <c r="G74" s="274"/>
      <c r="H74" s="274"/>
      <c r="I74" s="274"/>
      <c r="J74" s="274"/>
      <c r="K74" s="274"/>
      <c r="L74" s="275"/>
      <c r="M74" s="234"/>
      <c r="N74" s="234"/>
      <c r="O74" s="234"/>
      <c r="P74" s="234"/>
      <c r="Q74" s="234"/>
      <c r="R74" s="234"/>
      <c r="S74" s="234"/>
      <c r="T74" s="234"/>
      <c r="U74" s="234"/>
      <c r="V74" s="234"/>
      <c r="W74" s="145"/>
      <c r="X74" s="147"/>
      <c r="Y74" s="154"/>
      <c r="Z74" s="152" t="str">
        <f>IFERROR(VLOOKUP(Y74, 【参考】数式用!$A$3:$B$48, 2, FALSE), "")</f>
        <v/>
      </c>
      <c r="AA74" s="38"/>
    </row>
    <row r="75" spans="1:27" ht="38.25" customHeight="1">
      <c r="A75" s="27"/>
      <c r="B75" s="131">
        <f t="shared" si="0"/>
        <v>36</v>
      </c>
      <c r="C75" s="273"/>
      <c r="D75" s="274"/>
      <c r="E75" s="274"/>
      <c r="F75" s="274"/>
      <c r="G75" s="274"/>
      <c r="H75" s="274"/>
      <c r="I75" s="274"/>
      <c r="J75" s="274"/>
      <c r="K75" s="274"/>
      <c r="L75" s="275"/>
      <c r="M75" s="234"/>
      <c r="N75" s="234"/>
      <c r="O75" s="234"/>
      <c r="P75" s="234"/>
      <c r="Q75" s="234"/>
      <c r="R75" s="234"/>
      <c r="S75" s="234"/>
      <c r="T75" s="234"/>
      <c r="U75" s="234"/>
      <c r="V75" s="234"/>
      <c r="W75" s="145"/>
      <c r="X75" s="147"/>
      <c r="Y75" s="154"/>
      <c r="Z75" s="152" t="str">
        <f>IFERROR(VLOOKUP(Y75, 【参考】数式用!$A$3:$B$48, 2, FALSE), "")</f>
        <v/>
      </c>
      <c r="AA75" s="38"/>
    </row>
    <row r="76" spans="1:27" ht="38.25" customHeight="1">
      <c r="A76" s="27"/>
      <c r="B76" s="131">
        <f t="shared" si="0"/>
        <v>37</v>
      </c>
      <c r="C76" s="273"/>
      <c r="D76" s="274"/>
      <c r="E76" s="274"/>
      <c r="F76" s="274"/>
      <c r="G76" s="274"/>
      <c r="H76" s="274"/>
      <c r="I76" s="274"/>
      <c r="J76" s="274"/>
      <c r="K76" s="274"/>
      <c r="L76" s="275"/>
      <c r="M76" s="234"/>
      <c r="N76" s="234"/>
      <c r="O76" s="234"/>
      <c r="P76" s="234"/>
      <c r="Q76" s="234"/>
      <c r="R76" s="234"/>
      <c r="S76" s="234"/>
      <c r="T76" s="234"/>
      <c r="U76" s="234"/>
      <c r="V76" s="234"/>
      <c r="W76" s="145"/>
      <c r="X76" s="147"/>
      <c r="Y76" s="154"/>
      <c r="Z76" s="152" t="str">
        <f>IFERROR(VLOOKUP(Y76, 【参考】数式用!$A$3:$B$48, 2, FALSE), "")</f>
        <v/>
      </c>
      <c r="AA76" s="38"/>
    </row>
    <row r="77" spans="1:27" ht="38.25" customHeight="1">
      <c r="A77" s="27"/>
      <c r="B77" s="131">
        <f t="shared" si="0"/>
        <v>38</v>
      </c>
      <c r="C77" s="273"/>
      <c r="D77" s="274"/>
      <c r="E77" s="274"/>
      <c r="F77" s="274"/>
      <c r="G77" s="274"/>
      <c r="H77" s="274"/>
      <c r="I77" s="274"/>
      <c r="J77" s="274"/>
      <c r="K77" s="274"/>
      <c r="L77" s="275"/>
      <c r="M77" s="234"/>
      <c r="N77" s="234"/>
      <c r="O77" s="234"/>
      <c r="P77" s="234"/>
      <c r="Q77" s="234"/>
      <c r="R77" s="234"/>
      <c r="S77" s="234"/>
      <c r="T77" s="234"/>
      <c r="U77" s="234"/>
      <c r="V77" s="234"/>
      <c r="W77" s="145"/>
      <c r="X77" s="147"/>
      <c r="Y77" s="154"/>
      <c r="Z77" s="152" t="str">
        <f>IFERROR(VLOOKUP(Y77, 【参考】数式用!$A$3:$B$48, 2, FALSE), "")</f>
        <v/>
      </c>
      <c r="AA77" s="38"/>
    </row>
    <row r="78" spans="1:27" ht="38.25" customHeight="1">
      <c r="A78" s="27"/>
      <c r="B78" s="131">
        <f t="shared" si="0"/>
        <v>39</v>
      </c>
      <c r="C78" s="273"/>
      <c r="D78" s="274"/>
      <c r="E78" s="274"/>
      <c r="F78" s="274"/>
      <c r="G78" s="274"/>
      <c r="H78" s="274"/>
      <c r="I78" s="274"/>
      <c r="J78" s="274"/>
      <c r="K78" s="274"/>
      <c r="L78" s="275"/>
      <c r="M78" s="234"/>
      <c r="N78" s="234"/>
      <c r="O78" s="234"/>
      <c r="P78" s="234"/>
      <c r="Q78" s="234"/>
      <c r="R78" s="234"/>
      <c r="S78" s="234"/>
      <c r="T78" s="234"/>
      <c r="U78" s="234"/>
      <c r="V78" s="234"/>
      <c r="W78" s="145"/>
      <c r="X78" s="147"/>
      <c r="Y78" s="154"/>
      <c r="Z78" s="152" t="str">
        <f>IFERROR(VLOOKUP(Y78, 【参考】数式用!$A$3:$B$48, 2, FALSE), "")</f>
        <v/>
      </c>
      <c r="AA78" s="38"/>
    </row>
    <row r="79" spans="1:27" ht="38.25" customHeight="1">
      <c r="A79" s="27"/>
      <c r="B79" s="131">
        <f t="shared" si="0"/>
        <v>40</v>
      </c>
      <c r="C79" s="273"/>
      <c r="D79" s="274"/>
      <c r="E79" s="274"/>
      <c r="F79" s="274"/>
      <c r="G79" s="274"/>
      <c r="H79" s="274"/>
      <c r="I79" s="274"/>
      <c r="J79" s="274"/>
      <c r="K79" s="274"/>
      <c r="L79" s="275"/>
      <c r="M79" s="234"/>
      <c r="N79" s="234"/>
      <c r="O79" s="234"/>
      <c r="P79" s="234"/>
      <c r="Q79" s="234"/>
      <c r="R79" s="234"/>
      <c r="S79" s="234"/>
      <c r="T79" s="234"/>
      <c r="U79" s="234"/>
      <c r="V79" s="234"/>
      <c r="W79" s="145"/>
      <c r="X79" s="147"/>
      <c r="Y79" s="154"/>
      <c r="Z79" s="152" t="str">
        <f>IFERROR(VLOOKUP(Y79, 【参考】数式用!$A$3:$B$48, 2, FALSE), "")</f>
        <v/>
      </c>
      <c r="AA79" s="38"/>
    </row>
    <row r="80" spans="1:27" ht="38.25" customHeight="1">
      <c r="A80" s="27"/>
      <c r="B80" s="131">
        <f t="shared" si="0"/>
        <v>41</v>
      </c>
      <c r="C80" s="273"/>
      <c r="D80" s="274"/>
      <c r="E80" s="274"/>
      <c r="F80" s="274"/>
      <c r="G80" s="274"/>
      <c r="H80" s="274"/>
      <c r="I80" s="274"/>
      <c r="J80" s="274"/>
      <c r="K80" s="274"/>
      <c r="L80" s="275"/>
      <c r="M80" s="234"/>
      <c r="N80" s="234"/>
      <c r="O80" s="234"/>
      <c r="P80" s="234"/>
      <c r="Q80" s="234"/>
      <c r="R80" s="234"/>
      <c r="S80" s="234"/>
      <c r="T80" s="234"/>
      <c r="U80" s="234"/>
      <c r="V80" s="234"/>
      <c r="W80" s="145"/>
      <c r="X80" s="147"/>
      <c r="Y80" s="154"/>
      <c r="Z80" s="152" t="str">
        <f>IFERROR(VLOOKUP(Y80, 【参考】数式用!$A$3:$B$48, 2, FALSE), "")</f>
        <v/>
      </c>
      <c r="AA80" s="38"/>
    </row>
    <row r="81" spans="1:27" ht="38.25" customHeight="1">
      <c r="A81" s="27"/>
      <c r="B81" s="131">
        <f t="shared" si="0"/>
        <v>42</v>
      </c>
      <c r="C81" s="273"/>
      <c r="D81" s="274"/>
      <c r="E81" s="274"/>
      <c r="F81" s="274"/>
      <c r="G81" s="274"/>
      <c r="H81" s="274"/>
      <c r="I81" s="274"/>
      <c r="J81" s="274"/>
      <c r="K81" s="274"/>
      <c r="L81" s="275"/>
      <c r="M81" s="234"/>
      <c r="N81" s="234"/>
      <c r="O81" s="234"/>
      <c r="P81" s="234"/>
      <c r="Q81" s="234"/>
      <c r="R81" s="234"/>
      <c r="S81" s="234"/>
      <c r="T81" s="234"/>
      <c r="U81" s="234"/>
      <c r="V81" s="234"/>
      <c r="W81" s="145"/>
      <c r="X81" s="147"/>
      <c r="Y81" s="154"/>
      <c r="Z81" s="152" t="str">
        <f>IFERROR(VLOOKUP(Y81, 【参考】数式用!$A$3:$B$48, 2, FALSE), "")</f>
        <v/>
      </c>
      <c r="AA81" s="38"/>
    </row>
    <row r="82" spans="1:27" ht="38.25" customHeight="1">
      <c r="A82" s="27"/>
      <c r="B82" s="131">
        <f t="shared" si="0"/>
        <v>43</v>
      </c>
      <c r="C82" s="273"/>
      <c r="D82" s="274"/>
      <c r="E82" s="274"/>
      <c r="F82" s="274"/>
      <c r="G82" s="274"/>
      <c r="H82" s="274"/>
      <c r="I82" s="274"/>
      <c r="J82" s="274"/>
      <c r="K82" s="274"/>
      <c r="L82" s="275"/>
      <c r="M82" s="234"/>
      <c r="N82" s="234"/>
      <c r="O82" s="234"/>
      <c r="P82" s="234"/>
      <c r="Q82" s="234"/>
      <c r="R82" s="234"/>
      <c r="S82" s="234"/>
      <c r="T82" s="234"/>
      <c r="U82" s="234"/>
      <c r="V82" s="234"/>
      <c r="W82" s="145"/>
      <c r="X82" s="147"/>
      <c r="Y82" s="154"/>
      <c r="Z82" s="152" t="str">
        <f>IFERROR(VLOOKUP(Y82, 【参考】数式用!$A$3:$B$48, 2, FALSE), "")</f>
        <v/>
      </c>
      <c r="AA82" s="38"/>
    </row>
    <row r="83" spans="1:27" ht="38.25" customHeight="1">
      <c r="A83" s="27"/>
      <c r="B83" s="131">
        <f t="shared" si="0"/>
        <v>44</v>
      </c>
      <c r="C83" s="273"/>
      <c r="D83" s="274"/>
      <c r="E83" s="274"/>
      <c r="F83" s="274"/>
      <c r="G83" s="274"/>
      <c r="H83" s="274"/>
      <c r="I83" s="274"/>
      <c r="J83" s="274"/>
      <c r="K83" s="274"/>
      <c r="L83" s="275"/>
      <c r="M83" s="234"/>
      <c r="N83" s="234"/>
      <c r="O83" s="234"/>
      <c r="P83" s="234"/>
      <c r="Q83" s="234"/>
      <c r="R83" s="234"/>
      <c r="S83" s="234"/>
      <c r="T83" s="234"/>
      <c r="U83" s="234"/>
      <c r="V83" s="234"/>
      <c r="W83" s="145"/>
      <c r="X83" s="147"/>
      <c r="Y83" s="154"/>
      <c r="Z83" s="152" t="str">
        <f>IFERROR(VLOOKUP(Y83, 【参考】数式用!$A$3:$B$48, 2, FALSE), "")</f>
        <v/>
      </c>
      <c r="AA83" s="38"/>
    </row>
    <row r="84" spans="1:27" ht="38.25" customHeight="1">
      <c r="A84" s="27"/>
      <c r="B84" s="131">
        <f t="shared" si="0"/>
        <v>45</v>
      </c>
      <c r="C84" s="273"/>
      <c r="D84" s="274"/>
      <c r="E84" s="274"/>
      <c r="F84" s="274"/>
      <c r="G84" s="274"/>
      <c r="H84" s="274"/>
      <c r="I84" s="274"/>
      <c r="J84" s="274"/>
      <c r="K84" s="274"/>
      <c r="L84" s="275"/>
      <c r="M84" s="234"/>
      <c r="N84" s="234"/>
      <c r="O84" s="234"/>
      <c r="P84" s="234"/>
      <c r="Q84" s="234"/>
      <c r="R84" s="234"/>
      <c r="S84" s="234"/>
      <c r="T84" s="234"/>
      <c r="U84" s="234"/>
      <c r="V84" s="234"/>
      <c r="W84" s="145"/>
      <c r="X84" s="147"/>
      <c r="Y84" s="154"/>
      <c r="Z84" s="152" t="str">
        <f>IFERROR(VLOOKUP(Y84, 【参考】数式用!$A$3:$B$48, 2, FALSE), "")</f>
        <v/>
      </c>
      <c r="AA84" s="38"/>
    </row>
    <row r="85" spans="1:27" ht="38.25" customHeight="1">
      <c r="A85" s="27"/>
      <c r="B85" s="131">
        <f t="shared" si="0"/>
        <v>46</v>
      </c>
      <c r="C85" s="273"/>
      <c r="D85" s="274"/>
      <c r="E85" s="274"/>
      <c r="F85" s="274"/>
      <c r="G85" s="274"/>
      <c r="H85" s="274"/>
      <c r="I85" s="274"/>
      <c r="J85" s="274"/>
      <c r="K85" s="274"/>
      <c r="L85" s="275"/>
      <c r="M85" s="234"/>
      <c r="N85" s="234"/>
      <c r="O85" s="234"/>
      <c r="P85" s="234"/>
      <c r="Q85" s="234"/>
      <c r="R85" s="234"/>
      <c r="S85" s="234"/>
      <c r="T85" s="234"/>
      <c r="U85" s="234"/>
      <c r="V85" s="234"/>
      <c r="W85" s="145"/>
      <c r="X85" s="147"/>
      <c r="Y85" s="154"/>
      <c r="Z85" s="152" t="str">
        <f>IFERROR(VLOOKUP(Y85, 【参考】数式用!$A$3:$B$48, 2, FALSE), "")</f>
        <v/>
      </c>
      <c r="AA85" s="38"/>
    </row>
    <row r="86" spans="1:27" ht="38.25" customHeight="1">
      <c r="A86" s="27"/>
      <c r="B86" s="131">
        <f t="shared" si="0"/>
        <v>47</v>
      </c>
      <c r="C86" s="273"/>
      <c r="D86" s="274"/>
      <c r="E86" s="274"/>
      <c r="F86" s="274"/>
      <c r="G86" s="274"/>
      <c r="H86" s="274"/>
      <c r="I86" s="274"/>
      <c r="J86" s="274"/>
      <c r="K86" s="274"/>
      <c r="L86" s="275"/>
      <c r="M86" s="234"/>
      <c r="N86" s="234"/>
      <c r="O86" s="234"/>
      <c r="P86" s="234"/>
      <c r="Q86" s="234"/>
      <c r="R86" s="234"/>
      <c r="S86" s="234"/>
      <c r="T86" s="234"/>
      <c r="U86" s="234"/>
      <c r="V86" s="234"/>
      <c r="W86" s="145"/>
      <c r="X86" s="147"/>
      <c r="Y86" s="154"/>
      <c r="Z86" s="152" t="str">
        <f>IFERROR(VLOOKUP(Y86, 【参考】数式用!$A$3:$B$48, 2, FALSE), "")</f>
        <v/>
      </c>
      <c r="AA86" s="38"/>
    </row>
    <row r="87" spans="1:27" ht="38.25" customHeight="1">
      <c r="A87" s="27"/>
      <c r="B87" s="131">
        <f t="shared" si="0"/>
        <v>48</v>
      </c>
      <c r="C87" s="273"/>
      <c r="D87" s="274"/>
      <c r="E87" s="274"/>
      <c r="F87" s="274"/>
      <c r="G87" s="274"/>
      <c r="H87" s="274"/>
      <c r="I87" s="274"/>
      <c r="J87" s="274"/>
      <c r="K87" s="274"/>
      <c r="L87" s="275"/>
      <c r="M87" s="234"/>
      <c r="N87" s="234"/>
      <c r="O87" s="234"/>
      <c r="P87" s="234"/>
      <c r="Q87" s="234"/>
      <c r="R87" s="234"/>
      <c r="S87" s="234"/>
      <c r="T87" s="234"/>
      <c r="U87" s="234"/>
      <c r="V87" s="234"/>
      <c r="W87" s="145"/>
      <c r="X87" s="147"/>
      <c r="Y87" s="154"/>
      <c r="Z87" s="152" t="str">
        <f>IFERROR(VLOOKUP(Y87, 【参考】数式用!$A$3:$B$48, 2, FALSE), "")</f>
        <v/>
      </c>
      <c r="AA87" s="38"/>
    </row>
    <row r="88" spans="1:27" ht="38.25" customHeight="1">
      <c r="A88" s="27"/>
      <c r="B88" s="131">
        <f t="shared" si="0"/>
        <v>49</v>
      </c>
      <c r="C88" s="273"/>
      <c r="D88" s="274"/>
      <c r="E88" s="274"/>
      <c r="F88" s="274"/>
      <c r="G88" s="274"/>
      <c r="H88" s="274"/>
      <c r="I88" s="274"/>
      <c r="J88" s="274"/>
      <c r="K88" s="274"/>
      <c r="L88" s="275"/>
      <c r="M88" s="234"/>
      <c r="N88" s="234"/>
      <c r="O88" s="234"/>
      <c r="P88" s="234"/>
      <c r="Q88" s="234"/>
      <c r="R88" s="234"/>
      <c r="S88" s="234"/>
      <c r="T88" s="234"/>
      <c r="U88" s="234"/>
      <c r="V88" s="234"/>
      <c r="W88" s="145"/>
      <c r="X88" s="147"/>
      <c r="Y88" s="154"/>
      <c r="Z88" s="152" t="str">
        <f>IFERROR(VLOOKUP(Y88, 【参考】数式用!$A$3:$B$48, 2, FALSE), "")</f>
        <v/>
      </c>
      <c r="AA88" s="38"/>
    </row>
    <row r="89" spans="1:27" ht="38.25" customHeight="1">
      <c r="A89" s="27"/>
      <c r="B89" s="131">
        <f t="shared" si="0"/>
        <v>50</v>
      </c>
      <c r="C89" s="273"/>
      <c r="D89" s="274"/>
      <c r="E89" s="274"/>
      <c r="F89" s="274"/>
      <c r="G89" s="274"/>
      <c r="H89" s="274"/>
      <c r="I89" s="274"/>
      <c r="J89" s="274"/>
      <c r="K89" s="274"/>
      <c r="L89" s="275"/>
      <c r="M89" s="234"/>
      <c r="N89" s="234"/>
      <c r="O89" s="234"/>
      <c r="P89" s="234"/>
      <c r="Q89" s="234"/>
      <c r="R89" s="234"/>
      <c r="S89" s="234"/>
      <c r="T89" s="234"/>
      <c r="U89" s="234"/>
      <c r="V89" s="234"/>
      <c r="W89" s="145"/>
      <c r="X89" s="147"/>
      <c r="Y89" s="154"/>
      <c r="Z89" s="152" t="str">
        <f>IFERROR(VLOOKUP(Y89, 【参考】数式用!$A$3:$B$48, 2, FALSE), "")</f>
        <v/>
      </c>
      <c r="AA89" s="38"/>
    </row>
    <row r="90" spans="1:27" ht="38.25" customHeight="1">
      <c r="A90" s="27"/>
      <c r="B90" s="131">
        <f t="shared" si="0"/>
        <v>51</v>
      </c>
      <c r="C90" s="273"/>
      <c r="D90" s="274"/>
      <c r="E90" s="274"/>
      <c r="F90" s="274"/>
      <c r="G90" s="274"/>
      <c r="H90" s="274"/>
      <c r="I90" s="274"/>
      <c r="J90" s="274"/>
      <c r="K90" s="274"/>
      <c r="L90" s="275"/>
      <c r="M90" s="234"/>
      <c r="N90" s="234"/>
      <c r="O90" s="234"/>
      <c r="P90" s="234"/>
      <c r="Q90" s="234"/>
      <c r="R90" s="234"/>
      <c r="S90" s="234"/>
      <c r="T90" s="234"/>
      <c r="U90" s="234"/>
      <c r="V90" s="234"/>
      <c r="W90" s="145"/>
      <c r="X90" s="147"/>
      <c r="Y90" s="154"/>
      <c r="Z90" s="152" t="str">
        <f>IFERROR(VLOOKUP(Y90, 【参考】数式用!$A$3:$B$48, 2, FALSE), "")</f>
        <v/>
      </c>
      <c r="AA90" s="38"/>
    </row>
    <row r="91" spans="1:27" ht="38.25" customHeight="1">
      <c r="A91" s="27"/>
      <c r="B91" s="131">
        <f t="shared" si="0"/>
        <v>52</v>
      </c>
      <c r="C91" s="273"/>
      <c r="D91" s="274"/>
      <c r="E91" s="274"/>
      <c r="F91" s="274"/>
      <c r="G91" s="274"/>
      <c r="H91" s="274"/>
      <c r="I91" s="274"/>
      <c r="J91" s="274"/>
      <c r="K91" s="274"/>
      <c r="L91" s="275"/>
      <c r="M91" s="234"/>
      <c r="N91" s="234"/>
      <c r="O91" s="234"/>
      <c r="P91" s="234"/>
      <c r="Q91" s="234"/>
      <c r="R91" s="234"/>
      <c r="S91" s="234"/>
      <c r="T91" s="234"/>
      <c r="U91" s="234"/>
      <c r="V91" s="234"/>
      <c r="W91" s="145"/>
      <c r="X91" s="147"/>
      <c r="Y91" s="154"/>
      <c r="Z91" s="152" t="str">
        <f>IFERROR(VLOOKUP(Y91, 【参考】数式用!$A$3:$B$48, 2, FALSE), "")</f>
        <v/>
      </c>
      <c r="AA91" s="38"/>
    </row>
    <row r="92" spans="1:27" ht="38.25" customHeight="1">
      <c r="A92" s="27"/>
      <c r="B92" s="131">
        <f t="shared" si="0"/>
        <v>53</v>
      </c>
      <c r="C92" s="273"/>
      <c r="D92" s="274"/>
      <c r="E92" s="274"/>
      <c r="F92" s="274"/>
      <c r="G92" s="274"/>
      <c r="H92" s="274"/>
      <c r="I92" s="274"/>
      <c r="J92" s="274"/>
      <c r="K92" s="274"/>
      <c r="L92" s="275"/>
      <c r="M92" s="234"/>
      <c r="N92" s="234"/>
      <c r="O92" s="234"/>
      <c r="P92" s="234"/>
      <c r="Q92" s="234"/>
      <c r="R92" s="234"/>
      <c r="S92" s="234"/>
      <c r="T92" s="234"/>
      <c r="U92" s="234"/>
      <c r="V92" s="234"/>
      <c r="W92" s="145"/>
      <c r="X92" s="147"/>
      <c r="Y92" s="154"/>
      <c r="Z92" s="152" t="str">
        <f>IFERROR(VLOOKUP(Y92, 【参考】数式用!$A$3:$B$48, 2, FALSE), "")</f>
        <v/>
      </c>
      <c r="AA92" s="38"/>
    </row>
    <row r="93" spans="1:27" ht="38.25" customHeight="1">
      <c r="A93" s="27"/>
      <c r="B93" s="131">
        <f t="shared" si="0"/>
        <v>54</v>
      </c>
      <c r="C93" s="273"/>
      <c r="D93" s="274"/>
      <c r="E93" s="274"/>
      <c r="F93" s="274"/>
      <c r="G93" s="274"/>
      <c r="H93" s="274"/>
      <c r="I93" s="274"/>
      <c r="J93" s="274"/>
      <c r="K93" s="274"/>
      <c r="L93" s="275"/>
      <c r="M93" s="234"/>
      <c r="N93" s="234"/>
      <c r="O93" s="234"/>
      <c r="P93" s="234"/>
      <c r="Q93" s="234"/>
      <c r="R93" s="234"/>
      <c r="S93" s="234"/>
      <c r="T93" s="234"/>
      <c r="U93" s="234"/>
      <c r="V93" s="234"/>
      <c r="W93" s="145"/>
      <c r="X93" s="147"/>
      <c r="Y93" s="154"/>
      <c r="Z93" s="152" t="str">
        <f>IFERROR(VLOOKUP(Y93, 【参考】数式用!$A$3:$B$48, 2, FALSE), "")</f>
        <v/>
      </c>
      <c r="AA93" s="38"/>
    </row>
    <row r="94" spans="1:27" ht="38.25" customHeight="1">
      <c r="A94" s="27"/>
      <c r="B94" s="131">
        <f t="shared" si="0"/>
        <v>55</v>
      </c>
      <c r="C94" s="273"/>
      <c r="D94" s="274"/>
      <c r="E94" s="274"/>
      <c r="F94" s="274"/>
      <c r="G94" s="274"/>
      <c r="H94" s="274"/>
      <c r="I94" s="274"/>
      <c r="J94" s="274"/>
      <c r="K94" s="274"/>
      <c r="L94" s="275"/>
      <c r="M94" s="234"/>
      <c r="N94" s="234"/>
      <c r="O94" s="234"/>
      <c r="P94" s="234"/>
      <c r="Q94" s="234"/>
      <c r="R94" s="234"/>
      <c r="S94" s="234"/>
      <c r="T94" s="234"/>
      <c r="U94" s="234"/>
      <c r="V94" s="234"/>
      <c r="W94" s="145"/>
      <c r="X94" s="147"/>
      <c r="Y94" s="154"/>
      <c r="Z94" s="152" t="str">
        <f>IFERROR(VLOOKUP(Y94, 【参考】数式用!$A$3:$B$48, 2, FALSE), "")</f>
        <v/>
      </c>
      <c r="AA94" s="38"/>
    </row>
    <row r="95" spans="1:27" ht="38.25" customHeight="1">
      <c r="A95" s="27"/>
      <c r="B95" s="131">
        <f t="shared" si="0"/>
        <v>56</v>
      </c>
      <c r="C95" s="273"/>
      <c r="D95" s="274"/>
      <c r="E95" s="274"/>
      <c r="F95" s="274"/>
      <c r="G95" s="274"/>
      <c r="H95" s="274"/>
      <c r="I95" s="274"/>
      <c r="J95" s="274"/>
      <c r="K95" s="274"/>
      <c r="L95" s="275"/>
      <c r="M95" s="234"/>
      <c r="N95" s="234"/>
      <c r="O95" s="234"/>
      <c r="P95" s="234"/>
      <c r="Q95" s="234"/>
      <c r="R95" s="234"/>
      <c r="S95" s="234"/>
      <c r="T95" s="234"/>
      <c r="U95" s="234"/>
      <c r="V95" s="234"/>
      <c r="W95" s="145"/>
      <c r="X95" s="147"/>
      <c r="Y95" s="154"/>
      <c r="Z95" s="152" t="str">
        <f>IFERROR(VLOOKUP(Y95, 【参考】数式用!$A$3:$B$48, 2, FALSE), "")</f>
        <v/>
      </c>
      <c r="AA95" s="38"/>
    </row>
    <row r="96" spans="1:27" ht="38.25" customHeight="1">
      <c r="A96" s="27"/>
      <c r="B96" s="131">
        <f t="shared" si="0"/>
        <v>57</v>
      </c>
      <c r="C96" s="273"/>
      <c r="D96" s="274"/>
      <c r="E96" s="274"/>
      <c r="F96" s="274"/>
      <c r="G96" s="274"/>
      <c r="H96" s="274"/>
      <c r="I96" s="274"/>
      <c r="J96" s="274"/>
      <c r="K96" s="274"/>
      <c r="L96" s="275"/>
      <c r="M96" s="234"/>
      <c r="N96" s="234"/>
      <c r="O96" s="234"/>
      <c r="P96" s="234"/>
      <c r="Q96" s="234"/>
      <c r="R96" s="234"/>
      <c r="S96" s="234"/>
      <c r="T96" s="234"/>
      <c r="U96" s="234"/>
      <c r="V96" s="234"/>
      <c r="W96" s="145"/>
      <c r="X96" s="147"/>
      <c r="Y96" s="154"/>
      <c r="Z96" s="152" t="str">
        <f>IFERROR(VLOOKUP(Y96, 【参考】数式用!$A$3:$B$48, 2, FALSE), "")</f>
        <v/>
      </c>
      <c r="AA96" s="38"/>
    </row>
    <row r="97" spans="1:27" ht="38.25" customHeight="1">
      <c r="A97" s="27"/>
      <c r="B97" s="131">
        <f t="shared" si="0"/>
        <v>58</v>
      </c>
      <c r="C97" s="273"/>
      <c r="D97" s="274"/>
      <c r="E97" s="274"/>
      <c r="F97" s="274"/>
      <c r="G97" s="274"/>
      <c r="H97" s="274"/>
      <c r="I97" s="274"/>
      <c r="J97" s="274"/>
      <c r="K97" s="274"/>
      <c r="L97" s="275"/>
      <c r="M97" s="234"/>
      <c r="N97" s="234"/>
      <c r="O97" s="234"/>
      <c r="P97" s="234"/>
      <c r="Q97" s="234"/>
      <c r="R97" s="234"/>
      <c r="S97" s="234"/>
      <c r="T97" s="234"/>
      <c r="U97" s="234"/>
      <c r="V97" s="234"/>
      <c r="W97" s="145"/>
      <c r="X97" s="147"/>
      <c r="Y97" s="154"/>
      <c r="Z97" s="152" t="str">
        <f>IFERROR(VLOOKUP(Y97, 【参考】数式用!$A$3:$B$48, 2, FALSE), "")</f>
        <v/>
      </c>
      <c r="AA97" s="38"/>
    </row>
    <row r="98" spans="1:27" ht="38.25" customHeight="1">
      <c r="A98" s="27"/>
      <c r="B98" s="131">
        <f t="shared" si="0"/>
        <v>59</v>
      </c>
      <c r="C98" s="273"/>
      <c r="D98" s="274"/>
      <c r="E98" s="274"/>
      <c r="F98" s="274"/>
      <c r="G98" s="274"/>
      <c r="H98" s="274"/>
      <c r="I98" s="274"/>
      <c r="J98" s="274"/>
      <c r="K98" s="274"/>
      <c r="L98" s="275"/>
      <c r="M98" s="234"/>
      <c r="N98" s="234"/>
      <c r="O98" s="234"/>
      <c r="P98" s="234"/>
      <c r="Q98" s="234"/>
      <c r="R98" s="234"/>
      <c r="S98" s="234"/>
      <c r="T98" s="234"/>
      <c r="U98" s="234"/>
      <c r="V98" s="234"/>
      <c r="W98" s="145"/>
      <c r="X98" s="147"/>
      <c r="Y98" s="154"/>
      <c r="Z98" s="152" t="str">
        <f>IFERROR(VLOOKUP(Y98, 【参考】数式用!$A$3:$B$48, 2, FALSE), "")</f>
        <v/>
      </c>
      <c r="AA98" s="38"/>
    </row>
    <row r="99" spans="1:27" ht="38.25" customHeight="1">
      <c r="A99" s="27"/>
      <c r="B99" s="131">
        <f t="shared" si="0"/>
        <v>60</v>
      </c>
      <c r="C99" s="273"/>
      <c r="D99" s="274"/>
      <c r="E99" s="274"/>
      <c r="F99" s="274"/>
      <c r="G99" s="274"/>
      <c r="H99" s="274"/>
      <c r="I99" s="274"/>
      <c r="J99" s="274"/>
      <c r="K99" s="274"/>
      <c r="L99" s="275"/>
      <c r="M99" s="234"/>
      <c r="N99" s="234"/>
      <c r="O99" s="234"/>
      <c r="P99" s="234"/>
      <c r="Q99" s="234"/>
      <c r="R99" s="234"/>
      <c r="S99" s="234"/>
      <c r="T99" s="234"/>
      <c r="U99" s="234"/>
      <c r="V99" s="234"/>
      <c r="W99" s="145"/>
      <c r="X99" s="147"/>
      <c r="Y99" s="154"/>
      <c r="Z99" s="152" t="str">
        <f>IFERROR(VLOOKUP(Y99, 【参考】数式用!$A$3:$B$48, 2, FALSE), "")</f>
        <v/>
      </c>
      <c r="AA99" s="38"/>
    </row>
    <row r="100" spans="1:27" ht="38.25" customHeight="1">
      <c r="A100" s="27"/>
      <c r="B100" s="131">
        <f t="shared" si="0"/>
        <v>61</v>
      </c>
      <c r="C100" s="273"/>
      <c r="D100" s="274"/>
      <c r="E100" s="274"/>
      <c r="F100" s="274"/>
      <c r="G100" s="274"/>
      <c r="H100" s="274"/>
      <c r="I100" s="274"/>
      <c r="J100" s="274"/>
      <c r="K100" s="274"/>
      <c r="L100" s="275"/>
      <c r="M100" s="234"/>
      <c r="N100" s="234"/>
      <c r="O100" s="234"/>
      <c r="P100" s="234"/>
      <c r="Q100" s="234"/>
      <c r="R100" s="234"/>
      <c r="S100" s="234"/>
      <c r="T100" s="234"/>
      <c r="U100" s="234"/>
      <c r="V100" s="234"/>
      <c r="W100" s="145"/>
      <c r="X100" s="147"/>
      <c r="Y100" s="154"/>
      <c r="Z100" s="152" t="str">
        <f>IFERROR(VLOOKUP(Y100, 【参考】数式用!$A$3:$B$48, 2, FALSE), "")</f>
        <v/>
      </c>
      <c r="AA100" s="38"/>
    </row>
    <row r="101" spans="1:27" ht="38.25" customHeight="1">
      <c r="A101" s="27"/>
      <c r="B101" s="131">
        <f t="shared" si="0"/>
        <v>62</v>
      </c>
      <c r="C101" s="273"/>
      <c r="D101" s="274"/>
      <c r="E101" s="274"/>
      <c r="F101" s="274"/>
      <c r="G101" s="274"/>
      <c r="H101" s="274"/>
      <c r="I101" s="274"/>
      <c r="J101" s="274"/>
      <c r="K101" s="274"/>
      <c r="L101" s="275"/>
      <c r="M101" s="234"/>
      <c r="N101" s="234"/>
      <c r="O101" s="234"/>
      <c r="P101" s="234"/>
      <c r="Q101" s="234"/>
      <c r="R101" s="234"/>
      <c r="S101" s="234"/>
      <c r="T101" s="234"/>
      <c r="U101" s="234"/>
      <c r="V101" s="234"/>
      <c r="W101" s="145"/>
      <c r="X101" s="147"/>
      <c r="Y101" s="154"/>
      <c r="Z101" s="152" t="str">
        <f>IFERROR(VLOOKUP(Y101, 【参考】数式用!$A$3:$B$48, 2, FALSE), "")</f>
        <v/>
      </c>
      <c r="AA101" s="38"/>
    </row>
    <row r="102" spans="1:27" ht="38.25" customHeight="1">
      <c r="A102" s="27"/>
      <c r="B102" s="131">
        <f t="shared" si="0"/>
        <v>63</v>
      </c>
      <c r="C102" s="273"/>
      <c r="D102" s="274"/>
      <c r="E102" s="274"/>
      <c r="F102" s="274"/>
      <c r="G102" s="274"/>
      <c r="H102" s="274"/>
      <c r="I102" s="274"/>
      <c r="J102" s="274"/>
      <c r="K102" s="274"/>
      <c r="L102" s="275"/>
      <c r="M102" s="234"/>
      <c r="N102" s="234"/>
      <c r="O102" s="234"/>
      <c r="P102" s="234"/>
      <c r="Q102" s="234"/>
      <c r="R102" s="234"/>
      <c r="S102" s="234"/>
      <c r="T102" s="234"/>
      <c r="U102" s="234"/>
      <c r="V102" s="234"/>
      <c r="W102" s="145"/>
      <c r="X102" s="147"/>
      <c r="Y102" s="154"/>
      <c r="Z102" s="152" t="str">
        <f>IFERROR(VLOOKUP(Y102, 【参考】数式用!$A$3:$B$48, 2, FALSE), "")</f>
        <v/>
      </c>
      <c r="AA102" s="38"/>
    </row>
    <row r="103" spans="1:27" ht="38.25" customHeight="1">
      <c r="A103" s="27"/>
      <c r="B103" s="131">
        <f t="shared" si="0"/>
        <v>64</v>
      </c>
      <c r="C103" s="273"/>
      <c r="D103" s="274"/>
      <c r="E103" s="274"/>
      <c r="F103" s="274"/>
      <c r="G103" s="274"/>
      <c r="H103" s="274"/>
      <c r="I103" s="274"/>
      <c r="J103" s="274"/>
      <c r="K103" s="274"/>
      <c r="L103" s="275"/>
      <c r="M103" s="234"/>
      <c r="N103" s="234"/>
      <c r="O103" s="234"/>
      <c r="P103" s="234"/>
      <c r="Q103" s="234"/>
      <c r="R103" s="234"/>
      <c r="S103" s="234"/>
      <c r="T103" s="234"/>
      <c r="U103" s="234"/>
      <c r="V103" s="234"/>
      <c r="W103" s="145"/>
      <c r="X103" s="147"/>
      <c r="Y103" s="154"/>
      <c r="Z103" s="152" t="str">
        <f>IFERROR(VLOOKUP(Y103, 【参考】数式用!$A$3:$B$48, 2, FALSE), "")</f>
        <v/>
      </c>
      <c r="AA103" s="38"/>
    </row>
    <row r="104" spans="1:27" ht="38.25" customHeight="1">
      <c r="A104" s="27"/>
      <c r="B104" s="131">
        <f t="shared" si="0"/>
        <v>65</v>
      </c>
      <c r="C104" s="273"/>
      <c r="D104" s="274"/>
      <c r="E104" s="274"/>
      <c r="F104" s="274"/>
      <c r="G104" s="274"/>
      <c r="H104" s="274"/>
      <c r="I104" s="274"/>
      <c r="J104" s="274"/>
      <c r="K104" s="274"/>
      <c r="L104" s="275"/>
      <c r="M104" s="234"/>
      <c r="N104" s="234"/>
      <c r="O104" s="234"/>
      <c r="P104" s="234"/>
      <c r="Q104" s="234"/>
      <c r="R104" s="234"/>
      <c r="S104" s="234"/>
      <c r="T104" s="234"/>
      <c r="U104" s="234"/>
      <c r="V104" s="234"/>
      <c r="W104" s="145"/>
      <c r="X104" s="147"/>
      <c r="Y104" s="154"/>
      <c r="Z104" s="152" t="str">
        <f>IFERROR(VLOOKUP(Y104, 【参考】数式用!$A$3:$B$48, 2, FALSE), "")</f>
        <v/>
      </c>
      <c r="AA104" s="38"/>
    </row>
    <row r="105" spans="1:27" ht="38.25" customHeight="1">
      <c r="A105" s="27"/>
      <c r="B105" s="131">
        <f t="shared" si="0"/>
        <v>66</v>
      </c>
      <c r="C105" s="273"/>
      <c r="D105" s="274"/>
      <c r="E105" s="274"/>
      <c r="F105" s="274"/>
      <c r="G105" s="274"/>
      <c r="H105" s="274"/>
      <c r="I105" s="274"/>
      <c r="J105" s="274"/>
      <c r="K105" s="274"/>
      <c r="L105" s="275"/>
      <c r="M105" s="234"/>
      <c r="N105" s="234"/>
      <c r="O105" s="234"/>
      <c r="P105" s="234"/>
      <c r="Q105" s="234"/>
      <c r="R105" s="234"/>
      <c r="S105" s="234"/>
      <c r="T105" s="234"/>
      <c r="U105" s="234"/>
      <c r="V105" s="234"/>
      <c r="W105" s="145"/>
      <c r="X105" s="147"/>
      <c r="Y105" s="154"/>
      <c r="Z105" s="152" t="str">
        <f>IFERROR(VLOOKUP(Y105, 【参考】数式用!$A$3:$B$48, 2, FALSE), "")</f>
        <v/>
      </c>
      <c r="AA105" s="38"/>
    </row>
    <row r="106" spans="1:27" ht="38.25" customHeight="1">
      <c r="A106" s="27"/>
      <c r="B106" s="131">
        <f t="shared" ref="B106:B139" si="1">B105+1</f>
        <v>67</v>
      </c>
      <c r="C106" s="273"/>
      <c r="D106" s="274"/>
      <c r="E106" s="274"/>
      <c r="F106" s="274"/>
      <c r="G106" s="274"/>
      <c r="H106" s="274"/>
      <c r="I106" s="274"/>
      <c r="J106" s="274"/>
      <c r="K106" s="274"/>
      <c r="L106" s="275"/>
      <c r="M106" s="234"/>
      <c r="N106" s="234"/>
      <c r="O106" s="234"/>
      <c r="P106" s="234"/>
      <c r="Q106" s="234"/>
      <c r="R106" s="234"/>
      <c r="S106" s="234"/>
      <c r="T106" s="234"/>
      <c r="U106" s="234"/>
      <c r="V106" s="234"/>
      <c r="W106" s="145"/>
      <c r="X106" s="147"/>
      <c r="Y106" s="154"/>
      <c r="Z106" s="152" t="str">
        <f>IFERROR(VLOOKUP(Y106, 【参考】数式用!$A$3:$B$48, 2, FALSE), "")</f>
        <v/>
      </c>
      <c r="AA106" s="38"/>
    </row>
    <row r="107" spans="1:27" ht="38.25" customHeight="1">
      <c r="A107" s="27"/>
      <c r="B107" s="131">
        <f t="shared" si="1"/>
        <v>68</v>
      </c>
      <c r="C107" s="273"/>
      <c r="D107" s="274"/>
      <c r="E107" s="274"/>
      <c r="F107" s="274"/>
      <c r="G107" s="274"/>
      <c r="H107" s="274"/>
      <c r="I107" s="274"/>
      <c r="J107" s="274"/>
      <c r="K107" s="274"/>
      <c r="L107" s="275"/>
      <c r="M107" s="234"/>
      <c r="N107" s="234"/>
      <c r="O107" s="234"/>
      <c r="P107" s="234"/>
      <c r="Q107" s="234"/>
      <c r="R107" s="234"/>
      <c r="S107" s="234"/>
      <c r="T107" s="234"/>
      <c r="U107" s="234"/>
      <c r="V107" s="234"/>
      <c r="W107" s="145"/>
      <c r="X107" s="147"/>
      <c r="Y107" s="154"/>
      <c r="Z107" s="152" t="str">
        <f>IFERROR(VLOOKUP(Y107, 【参考】数式用!$A$3:$B$48, 2, FALSE), "")</f>
        <v/>
      </c>
      <c r="AA107" s="38"/>
    </row>
    <row r="108" spans="1:27" ht="38.25" customHeight="1">
      <c r="A108" s="27"/>
      <c r="B108" s="131">
        <f t="shared" si="1"/>
        <v>69</v>
      </c>
      <c r="C108" s="273"/>
      <c r="D108" s="274"/>
      <c r="E108" s="274"/>
      <c r="F108" s="274"/>
      <c r="G108" s="274"/>
      <c r="H108" s="274"/>
      <c r="I108" s="274"/>
      <c r="J108" s="274"/>
      <c r="K108" s="274"/>
      <c r="L108" s="275"/>
      <c r="M108" s="234"/>
      <c r="N108" s="234"/>
      <c r="O108" s="234"/>
      <c r="P108" s="234"/>
      <c r="Q108" s="234"/>
      <c r="R108" s="234"/>
      <c r="S108" s="234"/>
      <c r="T108" s="234"/>
      <c r="U108" s="234"/>
      <c r="V108" s="234"/>
      <c r="W108" s="145"/>
      <c r="X108" s="147"/>
      <c r="Y108" s="154"/>
      <c r="Z108" s="152" t="str">
        <f>IFERROR(VLOOKUP(Y108, 【参考】数式用!$A$3:$B$48, 2, FALSE), "")</f>
        <v/>
      </c>
      <c r="AA108" s="38"/>
    </row>
    <row r="109" spans="1:27" ht="38.25" customHeight="1">
      <c r="A109" s="27"/>
      <c r="B109" s="131">
        <f t="shared" si="1"/>
        <v>70</v>
      </c>
      <c r="C109" s="273"/>
      <c r="D109" s="274"/>
      <c r="E109" s="274"/>
      <c r="F109" s="274"/>
      <c r="G109" s="274"/>
      <c r="H109" s="274"/>
      <c r="I109" s="274"/>
      <c r="J109" s="274"/>
      <c r="K109" s="274"/>
      <c r="L109" s="275"/>
      <c r="M109" s="234"/>
      <c r="N109" s="234"/>
      <c r="O109" s="234"/>
      <c r="P109" s="234"/>
      <c r="Q109" s="234"/>
      <c r="R109" s="234"/>
      <c r="S109" s="234"/>
      <c r="T109" s="234"/>
      <c r="U109" s="234"/>
      <c r="V109" s="234"/>
      <c r="W109" s="145"/>
      <c r="X109" s="147"/>
      <c r="Y109" s="154"/>
      <c r="Z109" s="152" t="str">
        <f>IFERROR(VLOOKUP(Y109, 【参考】数式用!$A$3:$B$48, 2, FALSE), "")</f>
        <v/>
      </c>
      <c r="AA109" s="38"/>
    </row>
    <row r="110" spans="1:27" ht="38.25" customHeight="1">
      <c r="A110" s="27"/>
      <c r="B110" s="131">
        <f t="shared" si="1"/>
        <v>71</v>
      </c>
      <c r="C110" s="273"/>
      <c r="D110" s="274"/>
      <c r="E110" s="274"/>
      <c r="F110" s="274"/>
      <c r="G110" s="274"/>
      <c r="H110" s="274"/>
      <c r="I110" s="274"/>
      <c r="J110" s="274"/>
      <c r="K110" s="274"/>
      <c r="L110" s="275"/>
      <c r="M110" s="234"/>
      <c r="N110" s="234"/>
      <c r="O110" s="234"/>
      <c r="P110" s="234"/>
      <c r="Q110" s="234"/>
      <c r="R110" s="234"/>
      <c r="S110" s="234"/>
      <c r="T110" s="234"/>
      <c r="U110" s="234"/>
      <c r="V110" s="234"/>
      <c r="W110" s="145"/>
      <c r="X110" s="147"/>
      <c r="Y110" s="154"/>
      <c r="Z110" s="152" t="str">
        <f>IFERROR(VLOOKUP(Y110, 【参考】数式用!$A$3:$B$48, 2, FALSE), "")</f>
        <v/>
      </c>
      <c r="AA110" s="38"/>
    </row>
    <row r="111" spans="1:27" ht="38.25" customHeight="1">
      <c r="A111" s="27"/>
      <c r="B111" s="131">
        <f t="shared" si="1"/>
        <v>72</v>
      </c>
      <c r="C111" s="273"/>
      <c r="D111" s="274"/>
      <c r="E111" s="274"/>
      <c r="F111" s="274"/>
      <c r="G111" s="274"/>
      <c r="H111" s="274"/>
      <c r="I111" s="274"/>
      <c r="J111" s="274"/>
      <c r="K111" s="274"/>
      <c r="L111" s="275"/>
      <c r="M111" s="234"/>
      <c r="N111" s="234"/>
      <c r="O111" s="234"/>
      <c r="P111" s="234"/>
      <c r="Q111" s="234"/>
      <c r="R111" s="234"/>
      <c r="S111" s="234"/>
      <c r="T111" s="234"/>
      <c r="U111" s="234"/>
      <c r="V111" s="234"/>
      <c r="W111" s="145"/>
      <c r="X111" s="147"/>
      <c r="Y111" s="154"/>
      <c r="Z111" s="152" t="str">
        <f>IFERROR(VLOOKUP(Y111, 【参考】数式用!$A$3:$B$48, 2, FALSE), "")</f>
        <v/>
      </c>
      <c r="AA111" s="38"/>
    </row>
    <row r="112" spans="1:27" ht="38.25" customHeight="1">
      <c r="A112" s="27"/>
      <c r="B112" s="131">
        <f t="shared" si="1"/>
        <v>73</v>
      </c>
      <c r="C112" s="273"/>
      <c r="D112" s="274"/>
      <c r="E112" s="274"/>
      <c r="F112" s="274"/>
      <c r="G112" s="274"/>
      <c r="H112" s="274"/>
      <c r="I112" s="274"/>
      <c r="J112" s="274"/>
      <c r="K112" s="274"/>
      <c r="L112" s="275"/>
      <c r="M112" s="234"/>
      <c r="N112" s="234"/>
      <c r="O112" s="234"/>
      <c r="P112" s="234"/>
      <c r="Q112" s="234"/>
      <c r="R112" s="234"/>
      <c r="S112" s="234"/>
      <c r="T112" s="234"/>
      <c r="U112" s="234"/>
      <c r="V112" s="234"/>
      <c r="W112" s="145"/>
      <c r="X112" s="147"/>
      <c r="Y112" s="154"/>
      <c r="Z112" s="152" t="str">
        <f>IFERROR(VLOOKUP(Y112, 【参考】数式用!$A$3:$B$48, 2, FALSE), "")</f>
        <v/>
      </c>
      <c r="AA112" s="38"/>
    </row>
    <row r="113" spans="1:27" ht="38.25" customHeight="1">
      <c r="A113" s="27"/>
      <c r="B113" s="131">
        <f t="shared" si="1"/>
        <v>74</v>
      </c>
      <c r="C113" s="273"/>
      <c r="D113" s="274"/>
      <c r="E113" s="274"/>
      <c r="F113" s="274"/>
      <c r="G113" s="274"/>
      <c r="H113" s="274"/>
      <c r="I113" s="274"/>
      <c r="J113" s="274"/>
      <c r="K113" s="274"/>
      <c r="L113" s="275"/>
      <c r="M113" s="234"/>
      <c r="N113" s="234"/>
      <c r="O113" s="234"/>
      <c r="P113" s="234"/>
      <c r="Q113" s="234"/>
      <c r="R113" s="234"/>
      <c r="S113" s="234"/>
      <c r="T113" s="234"/>
      <c r="U113" s="234"/>
      <c r="V113" s="234"/>
      <c r="W113" s="145"/>
      <c r="X113" s="147"/>
      <c r="Y113" s="154"/>
      <c r="Z113" s="152" t="str">
        <f>IFERROR(VLOOKUP(Y113, 【参考】数式用!$A$3:$B$48, 2, FALSE), "")</f>
        <v/>
      </c>
      <c r="AA113" s="38"/>
    </row>
    <row r="114" spans="1:27" ht="38.25" customHeight="1">
      <c r="A114" s="27"/>
      <c r="B114" s="131">
        <f t="shared" si="1"/>
        <v>75</v>
      </c>
      <c r="C114" s="273"/>
      <c r="D114" s="274"/>
      <c r="E114" s="274"/>
      <c r="F114" s="274"/>
      <c r="G114" s="274"/>
      <c r="H114" s="274"/>
      <c r="I114" s="274"/>
      <c r="J114" s="274"/>
      <c r="K114" s="274"/>
      <c r="L114" s="275"/>
      <c r="M114" s="234"/>
      <c r="N114" s="234"/>
      <c r="O114" s="234"/>
      <c r="P114" s="234"/>
      <c r="Q114" s="234"/>
      <c r="R114" s="234"/>
      <c r="S114" s="234"/>
      <c r="T114" s="234"/>
      <c r="U114" s="234"/>
      <c r="V114" s="234"/>
      <c r="W114" s="145"/>
      <c r="X114" s="147"/>
      <c r="Y114" s="154"/>
      <c r="Z114" s="152" t="str">
        <f>IFERROR(VLOOKUP(Y114, 【参考】数式用!$A$3:$B$48, 2, FALSE), "")</f>
        <v/>
      </c>
      <c r="AA114" s="38"/>
    </row>
    <row r="115" spans="1:27" ht="38.25" customHeight="1">
      <c r="A115" s="27"/>
      <c r="B115" s="131">
        <f t="shared" si="1"/>
        <v>76</v>
      </c>
      <c r="C115" s="273"/>
      <c r="D115" s="274"/>
      <c r="E115" s="274"/>
      <c r="F115" s="274"/>
      <c r="G115" s="274"/>
      <c r="H115" s="274"/>
      <c r="I115" s="274"/>
      <c r="J115" s="274"/>
      <c r="K115" s="274"/>
      <c r="L115" s="275"/>
      <c r="M115" s="234"/>
      <c r="N115" s="234"/>
      <c r="O115" s="234"/>
      <c r="P115" s="234"/>
      <c r="Q115" s="234"/>
      <c r="R115" s="234"/>
      <c r="S115" s="234"/>
      <c r="T115" s="234"/>
      <c r="U115" s="234"/>
      <c r="V115" s="234"/>
      <c r="W115" s="145"/>
      <c r="X115" s="147"/>
      <c r="Y115" s="154"/>
      <c r="Z115" s="152" t="str">
        <f>IFERROR(VLOOKUP(Y115, 【参考】数式用!$A$3:$B$48, 2, FALSE), "")</f>
        <v/>
      </c>
      <c r="AA115" s="38"/>
    </row>
    <row r="116" spans="1:27" ht="38.25" customHeight="1">
      <c r="A116" s="27"/>
      <c r="B116" s="131">
        <f t="shared" si="1"/>
        <v>77</v>
      </c>
      <c r="C116" s="273"/>
      <c r="D116" s="274"/>
      <c r="E116" s="274"/>
      <c r="F116" s="274"/>
      <c r="G116" s="274"/>
      <c r="H116" s="274"/>
      <c r="I116" s="274"/>
      <c r="J116" s="274"/>
      <c r="K116" s="274"/>
      <c r="L116" s="275"/>
      <c r="M116" s="234"/>
      <c r="N116" s="234"/>
      <c r="O116" s="234"/>
      <c r="P116" s="234"/>
      <c r="Q116" s="234"/>
      <c r="R116" s="234"/>
      <c r="S116" s="234"/>
      <c r="T116" s="234"/>
      <c r="U116" s="234"/>
      <c r="V116" s="234"/>
      <c r="W116" s="145"/>
      <c r="X116" s="147"/>
      <c r="Y116" s="154"/>
      <c r="Z116" s="152" t="str">
        <f>IFERROR(VLOOKUP(Y116, 【参考】数式用!$A$3:$B$48, 2, FALSE), "")</f>
        <v/>
      </c>
      <c r="AA116" s="38"/>
    </row>
    <row r="117" spans="1:27" ht="38.25" customHeight="1">
      <c r="A117" s="27"/>
      <c r="B117" s="131">
        <f t="shared" si="1"/>
        <v>78</v>
      </c>
      <c r="C117" s="273"/>
      <c r="D117" s="274"/>
      <c r="E117" s="274"/>
      <c r="F117" s="274"/>
      <c r="G117" s="274"/>
      <c r="H117" s="274"/>
      <c r="I117" s="274"/>
      <c r="J117" s="274"/>
      <c r="K117" s="274"/>
      <c r="L117" s="275"/>
      <c r="M117" s="234"/>
      <c r="N117" s="234"/>
      <c r="O117" s="234"/>
      <c r="P117" s="234"/>
      <c r="Q117" s="234"/>
      <c r="R117" s="234"/>
      <c r="S117" s="234"/>
      <c r="T117" s="234"/>
      <c r="U117" s="234"/>
      <c r="V117" s="234"/>
      <c r="W117" s="145"/>
      <c r="X117" s="147"/>
      <c r="Y117" s="154"/>
      <c r="Z117" s="152" t="str">
        <f>IFERROR(VLOOKUP(Y117, 【参考】数式用!$A$3:$B$48, 2, FALSE), "")</f>
        <v/>
      </c>
      <c r="AA117" s="38"/>
    </row>
    <row r="118" spans="1:27" ht="38.25" customHeight="1">
      <c r="A118" s="27"/>
      <c r="B118" s="131">
        <f t="shared" si="1"/>
        <v>79</v>
      </c>
      <c r="C118" s="273"/>
      <c r="D118" s="274"/>
      <c r="E118" s="274"/>
      <c r="F118" s="274"/>
      <c r="G118" s="274"/>
      <c r="H118" s="274"/>
      <c r="I118" s="274"/>
      <c r="J118" s="274"/>
      <c r="K118" s="274"/>
      <c r="L118" s="275"/>
      <c r="M118" s="234"/>
      <c r="N118" s="234"/>
      <c r="O118" s="234"/>
      <c r="P118" s="234"/>
      <c r="Q118" s="234"/>
      <c r="R118" s="234"/>
      <c r="S118" s="234"/>
      <c r="T118" s="234"/>
      <c r="U118" s="234"/>
      <c r="V118" s="234"/>
      <c r="W118" s="145"/>
      <c r="X118" s="147"/>
      <c r="Y118" s="154"/>
      <c r="Z118" s="152" t="str">
        <f>IFERROR(VLOOKUP(Y118, 【参考】数式用!$A$3:$B$48, 2, FALSE), "")</f>
        <v/>
      </c>
      <c r="AA118" s="38"/>
    </row>
    <row r="119" spans="1:27" ht="38.25" customHeight="1">
      <c r="A119" s="27"/>
      <c r="B119" s="131">
        <f t="shared" si="1"/>
        <v>80</v>
      </c>
      <c r="C119" s="273"/>
      <c r="D119" s="274"/>
      <c r="E119" s="274"/>
      <c r="F119" s="274"/>
      <c r="G119" s="274"/>
      <c r="H119" s="274"/>
      <c r="I119" s="274"/>
      <c r="J119" s="274"/>
      <c r="K119" s="274"/>
      <c r="L119" s="275"/>
      <c r="M119" s="234"/>
      <c r="N119" s="234"/>
      <c r="O119" s="234"/>
      <c r="P119" s="234"/>
      <c r="Q119" s="234"/>
      <c r="R119" s="234"/>
      <c r="S119" s="234"/>
      <c r="T119" s="234"/>
      <c r="U119" s="234"/>
      <c r="V119" s="234"/>
      <c r="W119" s="145"/>
      <c r="X119" s="147"/>
      <c r="Y119" s="154"/>
      <c r="Z119" s="152" t="str">
        <f>IFERROR(VLOOKUP(Y119, 【参考】数式用!$A$3:$B$48, 2, FALSE), "")</f>
        <v/>
      </c>
      <c r="AA119" s="38"/>
    </row>
    <row r="120" spans="1:27" ht="38.25" customHeight="1">
      <c r="A120" s="27"/>
      <c r="B120" s="131">
        <f t="shared" si="1"/>
        <v>81</v>
      </c>
      <c r="C120" s="273"/>
      <c r="D120" s="274"/>
      <c r="E120" s="274"/>
      <c r="F120" s="274"/>
      <c r="G120" s="274"/>
      <c r="H120" s="274"/>
      <c r="I120" s="274"/>
      <c r="J120" s="274"/>
      <c r="K120" s="274"/>
      <c r="L120" s="275"/>
      <c r="M120" s="234"/>
      <c r="N120" s="234"/>
      <c r="O120" s="234"/>
      <c r="P120" s="234"/>
      <c r="Q120" s="234"/>
      <c r="R120" s="234"/>
      <c r="S120" s="234"/>
      <c r="T120" s="234"/>
      <c r="U120" s="234"/>
      <c r="V120" s="234"/>
      <c r="W120" s="145"/>
      <c r="X120" s="147"/>
      <c r="Y120" s="154"/>
      <c r="Z120" s="152" t="str">
        <f>IFERROR(VLOOKUP(Y120, 【参考】数式用!$A$3:$B$48, 2, FALSE), "")</f>
        <v/>
      </c>
      <c r="AA120" s="38"/>
    </row>
    <row r="121" spans="1:27" ht="38.25" customHeight="1">
      <c r="A121" s="27"/>
      <c r="B121" s="131">
        <f t="shared" si="1"/>
        <v>82</v>
      </c>
      <c r="C121" s="273"/>
      <c r="D121" s="274"/>
      <c r="E121" s="274"/>
      <c r="F121" s="274"/>
      <c r="G121" s="274"/>
      <c r="H121" s="274"/>
      <c r="I121" s="274"/>
      <c r="J121" s="274"/>
      <c r="K121" s="274"/>
      <c r="L121" s="275"/>
      <c r="M121" s="234"/>
      <c r="N121" s="234"/>
      <c r="O121" s="234"/>
      <c r="P121" s="234"/>
      <c r="Q121" s="234"/>
      <c r="R121" s="234"/>
      <c r="S121" s="234"/>
      <c r="T121" s="234"/>
      <c r="U121" s="234"/>
      <c r="V121" s="234"/>
      <c r="W121" s="145"/>
      <c r="X121" s="147"/>
      <c r="Y121" s="154"/>
      <c r="Z121" s="152" t="str">
        <f>IFERROR(VLOOKUP(Y121, 【参考】数式用!$A$3:$B$48, 2, FALSE), "")</f>
        <v/>
      </c>
      <c r="AA121" s="38"/>
    </row>
    <row r="122" spans="1:27" ht="38.25" customHeight="1">
      <c r="A122" s="27"/>
      <c r="B122" s="131">
        <f t="shared" si="1"/>
        <v>83</v>
      </c>
      <c r="C122" s="273"/>
      <c r="D122" s="274"/>
      <c r="E122" s="274"/>
      <c r="F122" s="274"/>
      <c r="G122" s="274"/>
      <c r="H122" s="274"/>
      <c r="I122" s="274"/>
      <c r="J122" s="274"/>
      <c r="K122" s="274"/>
      <c r="L122" s="275"/>
      <c r="M122" s="234"/>
      <c r="N122" s="234"/>
      <c r="O122" s="234"/>
      <c r="P122" s="234"/>
      <c r="Q122" s="234"/>
      <c r="R122" s="234"/>
      <c r="S122" s="234"/>
      <c r="T122" s="234"/>
      <c r="U122" s="234"/>
      <c r="V122" s="234"/>
      <c r="W122" s="145"/>
      <c r="X122" s="147"/>
      <c r="Y122" s="154"/>
      <c r="Z122" s="152" t="str">
        <f>IFERROR(VLOOKUP(Y122, 【参考】数式用!$A$3:$B$48, 2, FALSE), "")</f>
        <v/>
      </c>
      <c r="AA122" s="38"/>
    </row>
    <row r="123" spans="1:27" ht="38.25" customHeight="1">
      <c r="A123" s="27"/>
      <c r="B123" s="131">
        <f t="shared" si="1"/>
        <v>84</v>
      </c>
      <c r="C123" s="273"/>
      <c r="D123" s="274"/>
      <c r="E123" s="274"/>
      <c r="F123" s="274"/>
      <c r="G123" s="274"/>
      <c r="H123" s="274"/>
      <c r="I123" s="274"/>
      <c r="J123" s="274"/>
      <c r="K123" s="274"/>
      <c r="L123" s="275"/>
      <c r="M123" s="234"/>
      <c r="N123" s="234"/>
      <c r="O123" s="234"/>
      <c r="P123" s="234"/>
      <c r="Q123" s="234"/>
      <c r="R123" s="234"/>
      <c r="S123" s="234"/>
      <c r="T123" s="234"/>
      <c r="U123" s="234"/>
      <c r="V123" s="234"/>
      <c r="W123" s="145"/>
      <c r="X123" s="147"/>
      <c r="Y123" s="154"/>
      <c r="Z123" s="152" t="str">
        <f>IFERROR(VLOOKUP(Y123, 【参考】数式用!$A$3:$B$48, 2, FALSE), "")</f>
        <v/>
      </c>
      <c r="AA123" s="38"/>
    </row>
    <row r="124" spans="1:27" ht="38.25" customHeight="1">
      <c r="A124" s="27"/>
      <c r="B124" s="131">
        <f t="shared" si="1"/>
        <v>85</v>
      </c>
      <c r="C124" s="273"/>
      <c r="D124" s="274"/>
      <c r="E124" s="274"/>
      <c r="F124" s="274"/>
      <c r="G124" s="274"/>
      <c r="H124" s="274"/>
      <c r="I124" s="274"/>
      <c r="J124" s="274"/>
      <c r="K124" s="274"/>
      <c r="L124" s="275"/>
      <c r="M124" s="234"/>
      <c r="N124" s="234"/>
      <c r="O124" s="234"/>
      <c r="P124" s="234"/>
      <c r="Q124" s="234"/>
      <c r="R124" s="234"/>
      <c r="S124" s="234"/>
      <c r="T124" s="234"/>
      <c r="U124" s="234"/>
      <c r="V124" s="234"/>
      <c r="W124" s="145"/>
      <c r="X124" s="147"/>
      <c r="Y124" s="154"/>
      <c r="Z124" s="152" t="str">
        <f>IFERROR(VLOOKUP(Y124, 【参考】数式用!$A$3:$B$48, 2, FALSE), "")</f>
        <v/>
      </c>
      <c r="AA124" s="38"/>
    </row>
    <row r="125" spans="1:27" ht="38.25" customHeight="1">
      <c r="A125" s="27"/>
      <c r="B125" s="131">
        <f t="shared" si="1"/>
        <v>86</v>
      </c>
      <c r="C125" s="273"/>
      <c r="D125" s="274"/>
      <c r="E125" s="274"/>
      <c r="F125" s="274"/>
      <c r="G125" s="274"/>
      <c r="H125" s="274"/>
      <c r="I125" s="274"/>
      <c r="J125" s="274"/>
      <c r="K125" s="274"/>
      <c r="L125" s="275"/>
      <c r="M125" s="234"/>
      <c r="N125" s="234"/>
      <c r="O125" s="234"/>
      <c r="P125" s="234"/>
      <c r="Q125" s="234"/>
      <c r="R125" s="234"/>
      <c r="S125" s="234"/>
      <c r="T125" s="234"/>
      <c r="U125" s="234"/>
      <c r="V125" s="234"/>
      <c r="W125" s="145"/>
      <c r="X125" s="147"/>
      <c r="Y125" s="154"/>
      <c r="Z125" s="152" t="str">
        <f>IFERROR(VLOOKUP(Y125, 【参考】数式用!$A$3:$B$48, 2, FALSE), "")</f>
        <v/>
      </c>
      <c r="AA125" s="38"/>
    </row>
    <row r="126" spans="1:27" ht="38.25" customHeight="1">
      <c r="A126" s="27"/>
      <c r="B126" s="131">
        <f t="shared" si="1"/>
        <v>87</v>
      </c>
      <c r="C126" s="273"/>
      <c r="D126" s="274"/>
      <c r="E126" s="274"/>
      <c r="F126" s="274"/>
      <c r="G126" s="274"/>
      <c r="H126" s="274"/>
      <c r="I126" s="274"/>
      <c r="J126" s="274"/>
      <c r="K126" s="274"/>
      <c r="L126" s="275"/>
      <c r="M126" s="234"/>
      <c r="N126" s="234"/>
      <c r="O126" s="234"/>
      <c r="P126" s="234"/>
      <c r="Q126" s="234"/>
      <c r="R126" s="234"/>
      <c r="S126" s="234"/>
      <c r="T126" s="234"/>
      <c r="U126" s="234"/>
      <c r="V126" s="234"/>
      <c r="W126" s="145"/>
      <c r="X126" s="147"/>
      <c r="Y126" s="154"/>
      <c r="Z126" s="152" t="str">
        <f>IFERROR(VLOOKUP(Y126, 【参考】数式用!$A$3:$B$48, 2, FALSE), "")</f>
        <v/>
      </c>
      <c r="AA126" s="38"/>
    </row>
    <row r="127" spans="1:27" ht="38.25" customHeight="1">
      <c r="A127" s="27"/>
      <c r="B127" s="131">
        <f t="shared" si="1"/>
        <v>88</v>
      </c>
      <c r="C127" s="273"/>
      <c r="D127" s="274"/>
      <c r="E127" s="274"/>
      <c r="F127" s="274"/>
      <c r="G127" s="274"/>
      <c r="H127" s="274"/>
      <c r="I127" s="274"/>
      <c r="J127" s="274"/>
      <c r="K127" s="274"/>
      <c r="L127" s="275"/>
      <c r="M127" s="234"/>
      <c r="N127" s="234"/>
      <c r="O127" s="234"/>
      <c r="P127" s="234"/>
      <c r="Q127" s="234"/>
      <c r="R127" s="234"/>
      <c r="S127" s="234"/>
      <c r="T127" s="234"/>
      <c r="U127" s="234"/>
      <c r="V127" s="234"/>
      <c r="W127" s="145"/>
      <c r="X127" s="147"/>
      <c r="Y127" s="154"/>
      <c r="Z127" s="152" t="str">
        <f>IFERROR(VLOOKUP(Y127, 【参考】数式用!$A$3:$B$48, 2, FALSE), "")</f>
        <v/>
      </c>
      <c r="AA127" s="38"/>
    </row>
    <row r="128" spans="1:27" ht="38.25" customHeight="1">
      <c r="A128" s="27"/>
      <c r="B128" s="131">
        <f t="shared" si="1"/>
        <v>89</v>
      </c>
      <c r="C128" s="273"/>
      <c r="D128" s="274"/>
      <c r="E128" s="274"/>
      <c r="F128" s="274"/>
      <c r="G128" s="274"/>
      <c r="H128" s="274"/>
      <c r="I128" s="274"/>
      <c r="J128" s="274"/>
      <c r="K128" s="274"/>
      <c r="L128" s="275"/>
      <c r="M128" s="234"/>
      <c r="N128" s="234"/>
      <c r="O128" s="234"/>
      <c r="P128" s="234"/>
      <c r="Q128" s="234"/>
      <c r="R128" s="234"/>
      <c r="S128" s="234"/>
      <c r="T128" s="234"/>
      <c r="U128" s="234"/>
      <c r="V128" s="234"/>
      <c r="W128" s="145"/>
      <c r="X128" s="147"/>
      <c r="Y128" s="154"/>
      <c r="Z128" s="152" t="str">
        <f>IFERROR(VLOOKUP(Y128, 【参考】数式用!$A$3:$B$48, 2, FALSE), "")</f>
        <v/>
      </c>
      <c r="AA128" s="38"/>
    </row>
    <row r="129" spans="1:27" ht="38.25" customHeight="1">
      <c r="A129" s="27"/>
      <c r="B129" s="131">
        <f t="shared" si="1"/>
        <v>90</v>
      </c>
      <c r="C129" s="273"/>
      <c r="D129" s="274"/>
      <c r="E129" s="274"/>
      <c r="F129" s="274"/>
      <c r="G129" s="274"/>
      <c r="H129" s="274"/>
      <c r="I129" s="274"/>
      <c r="J129" s="274"/>
      <c r="K129" s="274"/>
      <c r="L129" s="275"/>
      <c r="M129" s="234"/>
      <c r="N129" s="234"/>
      <c r="O129" s="234"/>
      <c r="P129" s="234"/>
      <c r="Q129" s="234"/>
      <c r="R129" s="234"/>
      <c r="S129" s="234"/>
      <c r="T129" s="234"/>
      <c r="U129" s="234"/>
      <c r="V129" s="234"/>
      <c r="W129" s="145"/>
      <c r="X129" s="147"/>
      <c r="Y129" s="154"/>
      <c r="Z129" s="152" t="str">
        <f>IFERROR(VLOOKUP(Y129, 【参考】数式用!$A$3:$B$48, 2, FALSE), "")</f>
        <v/>
      </c>
      <c r="AA129" s="38"/>
    </row>
    <row r="130" spans="1:27" ht="38.25" customHeight="1">
      <c r="A130" s="27"/>
      <c r="B130" s="131">
        <f t="shared" si="1"/>
        <v>91</v>
      </c>
      <c r="C130" s="273"/>
      <c r="D130" s="274"/>
      <c r="E130" s="274"/>
      <c r="F130" s="274"/>
      <c r="G130" s="274"/>
      <c r="H130" s="274"/>
      <c r="I130" s="274"/>
      <c r="J130" s="274"/>
      <c r="K130" s="274"/>
      <c r="L130" s="275"/>
      <c r="M130" s="234"/>
      <c r="N130" s="234"/>
      <c r="O130" s="234"/>
      <c r="P130" s="234"/>
      <c r="Q130" s="234"/>
      <c r="R130" s="234"/>
      <c r="S130" s="234"/>
      <c r="T130" s="234"/>
      <c r="U130" s="234"/>
      <c r="V130" s="234"/>
      <c r="W130" s="145"/>
      <c r="X130" s="147"/>
      <c r="Y130" s="154"/>
      <c r="Z130" s="152" t="str">
        <f>IFERROR(VLOOKUP(Y130, 【参考】数式用!$A$3:$B$48, 2, FALSE), "")</f>
        <v/>
      </c>
      <c r="AA130" s="38"/>
    </row>
    <row r="131" spans="1:27" ht="38.25" customHeight="1">
      <c r="A131" s="27"/>
      <c r="B131" s="131">
        <f t="shared" si="1"/>
        <v>92</v>
      </c>
      <c r="C131" s="273"/>
      <c r="D131" s="274"/>
      <c r="E131" s="274"/>
      <c r="F131" s="274"/>
      <c r="G131" s="274"/>
      <c r="H131" s="274"/>
      <c r="I131" s="274"/>
      <c r="J131" s="274"/>
      <c r="K131" s="274"/>
      <c r="L131" s="275"/>
      <c r="M131" s="234"/>
      <c r="N131" s="234"/>
      <c r="O131" s="234"/>
      <c r="P131" s="234"/>
      <c r="Q131" s="234"/>
      <c r="R131" s="234"/>
      <c r="S131" s="234"/>
      <c r="T131" s="234"/>
      <c r="U131" s="234"/>
      <c r="V131" s="234"/>
      <c r="W131" s="145"/>
      <c r="X131" s="147"/>
      <c r="Y131" s="154"/>
      <c r="Z131" s="152" t="str">
        <f>IFERROR(VLOOKUP(Y131, 【参考】数式用!$A$3:$B$48, 2, FALSE), "")</f>
        <v/>
      </c>
      <c r="AA131" s="38"/>
    </row>
    <row r="132" spans="1:27" ht="38.25" customHeight="1">
      <c r="A132" s="27"/>
      <c r="B132" s="131">
        <f t="shared" si="1"/>
        <v>93</v>
      </c>
      <c r="C132" s="273"/>
      <c r="D132" s="274"/>
      <c r="E132" s="274"/>
      <c r="F132" s="274"/>
      <c r="G132" s="274"/>
      <c r="H132" s="274"/>
      <c r="I132" s="274"/>
      <c r="J132" s="274"/>
      <c r="K132" s="274"/>
      <c r="L132" s="275"/>
      <c r="M132" s="234"/>
      <c r="N132" s="234"/>
      <c r="O132" s="234"/>
      <c r="P132" s="234"/>
      <c r="Q132" s="234"/>
      <c r="R132" s="234"/>
      <c r="S132" s="234"/>
      <c r="T132" s="234"/>
      <c r="U132" s="234"/>
      <c r="V132" s="234"/>
      <c r="W132" s="145"/>
      <c r="X132" s="147"/>
      <c r="Y132" s="154"/>
      <c r="Z132" s="152" t="str">
        <f>IFERROR(VLOOKUP(Y132, 【参考】数式用!$A$3:$B$48, 2, FALSE), "")</f>
        <v/>
      </c>
      <c r="AA132" s="38"/>
    </row>
    <row r="133" spans="1:27" ht="38.25" customHeight="1">
      <c r="A133" s="27"/>
      <c r="B133" s="131">
        <f t="shared" si="1"/>
        <v>94</v>
      </c>
      <c r="C133" s="273"/>
      <c r="D133" s="274"/>
      <c r="E133" s="274"/>
      <c r="F133" s="274"/>
      <c r="G133" s="274"/>
      <c r="H133" s="274"/>
      <c r="I133" s="274"/>
      <c r="J133" s="274"/>
      <c r="K133" s="274"/>
      <c r="L133" s="275"/>
      <c r="M133" s="234"/>
      <c r="N133" s="234"/>
      <c r="O133" s="234"/>
      <c r="P133" s="234"/>
      <c r="Q133" s="234"/>
      <c r="R133" s="234"/>
      <c r="S133" s="234"/>
      <c r="T133" s="234"/>
      <c r="U133" s="234"/>
      <c r="V133" s="234"/>
      <c r="W133" s="145"/>
      <c r="X133" s="147"/>
      <c r="Y133" s="154"/>
      <c r="Z133" s="152" t="str">
        <f>IFERROR(VLOOKUP(Y133, 【参考】数式用!$A$3:$B$48, 2, FALSE), "")</f>
        <v/>
      </c>
      <c r="AA133" s="38"/>
    </row>
    <row r="134" spans="1:27" ht="38.25" customHeight="1">
      <c r="A134" s="27"/>
      <c r="B134" s="131">
        <f t="shared" si="1"/>
        <v>95</v>
      </c>
      <c r="C134" s="273"/>
      <c r="D134" s="274"/>
      <c r="E134" s="274"/>
      <c r="F134" s="274"/>
      <c r="G134" s="274"/>
      <c r="H134" s="274"/>
      <c r="I134" s="274"/>
      <c r="J134" s="274"/>
      <c r="K134" s="274"/>
      <c r="L134" s="275"/>
      <c r="M134" s="234"/>
      <c r="N134" s="234"/>
      <c r="O134" s="234"/>
      <c r="P134" s="234"/>
      <c r="Q134" s="234"/>
      <c r="R134" s="234"/>
      <c r="S134" s="234"/>
      <c r="T134" s="234"/>
      <c r="U134" s="234"/>
      <c r="V134" s="234"/>
      <c r="W134" s="145"/>
      <c r="X134" s="147"/>
      <c r="Y134" s="154"/>
      <c r="Z134" s="152" t="str">
        <f>IFERROR(VLOOKUP(Y134, 【参考】数式用!$A$3:$B$48, 2, FALSE), "")</f>
        <v/>
      </c>
      <c r="AA134" s="38"/>
    </row>
    <row r="135" spans="1:27" ht="38.25" customHeight="1">
      <c r="A135" s="27"/>
      <c r="B135" s="131">
        <f t="shared" si="1"/>
        <v>96</v>
      </c>
      <c r="C135" s="273"/>
      <c r="D135" s="274"/>
      <c r="E135" s="274"/>
      <c r="F135" s="274"/>
      <c r="G135" s="274"/>
      <c r="H135" s="274"/>
      <c r="I135" s="274"/>
      <c r="J135" s="274"/>
      <c r="K135" s="274"/>
      <c r="L135" s="275"/>
      <c r="M135" s="234"/>
      <c r="N135" s="234"/>
      <c r="O135" s="234"/>
      <c r="P135" s="234"/>
      <c r="Q135" s="234"/>
      <c r="R135" s="234"/>
      <c r="S135" s="234"/>
      <c r="T135" s="234"/>
      <c r="U135" s="234"/>
      <c r="V135" s="234"/>
      <c r="W135" s="145"/>
      <c r="X135" s="147"/>
      <c r="Y135" s="154"/>
      <c r="Z135" s="152" t="str">
        <f>IFERROR(VLOOKUP(Y135, 【参考】数式用!$A$3:$B$48, 2, FALSE), "")</f>
        <v/>
      </c>
      <c r="AA135" s="38"/>
    </row>
    <row r="136" spans="1:27" ht="38.25" customHeight="1">
      <c r="A136" s="27"/>
      <c r="B136" s="131">
        <f t="shared" si="1"/>
        <v>97</v>
      </c>
      <c r="C136" s="273"/>
      <c r="D136" s="274"/>
      <c r="E136" s="274"/>
      <c r="F136" s="274"/>
      <c r="G136" s="274"/>
      <c r="H136" s="274"/>
      <c r="I136" s="274"/>
      <c r="J136" s="274"/>
      <c r="K136" s="274"/>
      <c r="L136" s="275"/>
      <c r="M136" s="234"/>
      <c r="N136" s="234"/>
      <c r="O136" s="234"/>
      <c r="P136" s="234"/>
      <c r="Q136" s="234"/>
      <c r="R136" s="234"/>
      <c r="S136" s="234"/>
      <c r="T136" s="234"/>
      <c r="U136" s="234"/>
      <c r="V136" s="234"/>
      <c r="W136" s="145"/>
      <c r="X136" s="147"/>
      <c r="Y136" s="154"/>
      <c r="Z136" s="152" t="str">
        <f>IFERROR(VLOOKUP(Y136, 【参考】数式用!$A$3:$B$48, 2, FALSE), "")</f>
        <v/>
      </c>
      <c r="AA136" s="38"/>
    </row>
    <row r="137" spans="1:27" ht="38.25" customHeight="1">
      <c r="A137" s="27"/>
      <c r="B137" s="131">
        <f t="shared" si="1"/>
        <v>98</v>
      </c>
      <c r="C137" s="273"/>
      <c r="D137" s="274"/>
      <c r="E137" s="274"/>
      <c r="F137" s="274"/>
      <c r="G137" s="274"/>
      <c r="H137" s="274"/>
      <c r="I137" s="274"/>
      <c r="J137" s="274"/>
      <c r="K137" s="274"/>
      <c r="L137" s="275"/>
      <c r="M137" s="234"/>
      <c r="N137" s="234"/>
      <c r="O137" s="234"/>
      <c r="P137" s="234"/>
      <c r="Q137" s="234"/>
      <c r="R137" s="234"/>
      <c r="S137" s="234"/>
      <c r="T137" s="234"/>
      <c r="U137" s="234"/>
      <c r="V137" s="234"/>
      <c r="W137" s="145"/>
      <c r="X137" s="147"/>
      <c r="Y137" s="154"/>
      <c r="Z137" s="152" t="str">
        <f>IFERROR(VLOOKUP(Y137, 【参考】数式用!$A$3:$B$48, 2, FALSE), "")</f>
        <v/>
      </c>
      <c r="AA137" s="38"/>
    </row>
    <row r="138" spans="1:27" ht="38.25" customHeight="1">
      <c r="A138" s="27"/>
      <c r="B138" s="131">
        <f t="shared" si="1"/>
        <v>99</v>
      </c>
      <c r="C138" s="273"/>
      <c r="D138" s="274"/>
      <c r="E138" s="274"/>
      <c r="F138" s="274"/>
      <c r="G138" s="274"/>
      <c r="H138" s="274"/>
      <c r="I138" s="274"/>
      <c r="J138" s="274"/>
      <c r="K138" s="274"/>
      <c r="L138" s="275"/>
      <c r="M138" s="234"/>
      <c r="N138" s="234"/>
      <c r="O138" s="234"/>
      <c r="P138" s="234"/>
      <c r="Q138" s="234"/>
      <c r="R138" s="234"/>
      <c r="S138" s="234"/>
      <c r="T138" s="234"/>
      <c r="U138" s="234"/>
      <c r="V138" s="234"/>
      <c r="W138" s="145"/>
      <c r="X138" s="147"/>
      <c r="Y138" s="154"/>
      <c r="Z138" s="152" t="str">
        <f>IFERROR(VLOOKUP(Y138, 【参考】数式用!$A$3:$B$48, 2, FALSE), "")</f>
        <v/>
      </c>
      <c r="AA138" s="38"/>
    </row>
    <row r="139" spans="1:27" ht="38.25" customHeight="1" thickBot="1">
      <c r="A139" s="27"/>
      <c r="B139" s="131">
        <f t="shared" si="1"/>
        <v>100</v>
      </c>
      <c r="C139" s="279"/>
      <c r="D139" s="280"/>
      <c r="E139" s="280"/>
      <c r="F139" s="280"/>
      <c r="G139" s="280"/>
      <c r="H139" s="280"/>
      <c r="I139" s="280"/>
      <c r="J139" s="280"/>
      <c r="K139" s="280"/>
      <c r="L139" s="281"/>
      <c r="M139" s="272"/>
      <c r="N139" s="272"/>
      <c r="O139" s="272"/>
      <c r="P139" s="272"/>
      <c r="Q139" s="272"/>
      <c r="R139" s="272"/>
      <c r="S139" s="272"/>
      <c r="T139" s="272"/>
      <c r="U139" s="272"/>
      <c r="V139" s="272"/>
      <c r="W139" s="151"/>
      <c r="X139" s="5"/>
      <c r="Y139" s="155"/>
      <c r="Z139" s="152"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135"/>
      <c r="W144" s="135"/>
    </row>
    <row r="145" spans="22:23" ht="20.100000000000001" customHeight="1">
      <c r="V145" s="136"/>
      <c r="W145" s="136"/>
    </row>
    <row r="146" spans="22:23" ht="20.100000000000001" customHeight="1">
      <c r="V146" s="137"/>
      <c r="W146" s="137"/>
    </row>
  </sheetData>
  <sheetProtection sheet="1" insertRows="0" deleteRows="0" sort="0" autoFilter="0"/>
  <mergeCells count="339">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障害福祉サービス事業所番号を入力してください。" prompt="10桁の障害福祉サービス事業所番号を入力してください。" sqref="C40:L44 C53: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障害福祉サービス事業所番号を入力してください。" prompt="10桁の障害福祉サービス事業所番号を入力してください。" sqref="C45:L52"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topLeftCell="A29" zoomScale="115" zoomScaleNormal="120" zoomScaleSheetLayoutView="115" workbookViewId="0">
      <selection activeCell="T32" sqref="T32"/>
    </sheetView>
  </sheetViews>
  <sheetFormatPr defaultColWidth="9" defaultRowHeight="13.2"/>
  <cols>
    <col min="1" max="1" width="2.44140625" customWidth="1"/>
    <col min="2" max="3" width="2.77734375" customWidth="1"/>
    <col min="4" max="4" width="3.44140625" customWidth="1"/>
    <col min="5" max="6" width="2.77734375" customWidth="1"/>
    <col min="7" max="11" width="2.44140625" customWidth="1"/>
    <col min="12" max="13" width="3" customWidth="1"/>
    <col min="14" max="24" width="2.44140625" customWidth="1"/>
    <col min="25" max="25" width="5.88671875" customWidth="1"/>
    <col min="26" max="34" width="2.44140625" customWidth="1"/>
    <col min="35" max="35" width="2.88671875" customWidth="1"/>
    <col min="36" max="36" width="2.44140625" customWidth="1"/>
    <col min="37" max="37" width="4.109375" customWidth="1"/>
    <col min="47" max="47" width="13.21875" customWidth="1"/>
  </cols>
  <sheetData>
    <row r="1" spans="1:47" ht="20.25" customHeight="1" thickBot="1">
      <c r="A1" s="84" t="s">
        <v>1835</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52" t="s">
        <v>10</v>
      </c>
      <c r="AD1" s="353"/>
      <c r="AE1" s="353"/>
      <c r="AF1" s="352" t="str">
        <f>IF(基本情報入力シート!C18="", "", 基本情報入力シート!C18)</f>
        <v>福島県</v>
      </c>
      <c r="AG1" s="353"/>
      <c r="AH1" s="353"/>
      <c r="AI1" s="353"/>
      <c r="AJ1" s="354"/>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6.2">
      <c r="A3" s="355" t="s">
        <v>1851</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37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57" t="s">
        <v>0</v>
      </c>
      <c r="B6" s="358"/>
      <c r="C6" s="358"/>
      <c r="D6" s="358"/>
      <c r="E6" s="358"/>
      <c r="F6" s="359"/>
      <c r="G6" s="360" t="str">
        <f>IF(基本情報入力シート!M22="","",基本情報入力シート!M22)</f>
        <v>シャカイフクシホウジンフクシマケン</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9"/>
    </row>
    <row r="7" spans="1:47" s="6" customFormat="1" ht="22.5" customHeight="1">
      <c r="A7" s="296" t="s">
        <v>15</v>
      </c>
      <c r="B7" s="297"/>
      <c r="C7" s="297"/>
      <c r="D7" s="297"/>
      <c r="E7" s="297"/>
      <c r="F7" s="298"/>
      <c r="G7" s="299" t="str">
        <f>IF(基本情報入力シート!M23="","",基本情報入力シート!M23)</f>
        <v>社会福祉法人　福島県</v>
      </c>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1"/>
    </row>
    <row r="8" spans="1:47" s="6" customFormat="1" ht="12.75" customHeight="1">
      <c r="A8" s="302" t="s">
        <v>11</v>
      </c>
      <c r="B8" s="303"/>
      <c r="C8" s="303"/>
      <c r="D8" s="303"/>
      <c r="E8" s="303"/>
      <c r="F8" s="303"/>
      <c r="G8" s="114" t="s">
        <v>1</v>
      </c>
      <c r="H8" s="308" t="str">
        <f>IF(基本情報入力シート!AB24="－","",基本情報入力シート!AB24)</f>
        <v>001－0099</v>
      </c>
      <c r="I8" s="308"/>
      <c r="J8" s="308"/>
      <c r="K8" s="308"/>
      <c r="L8" s="309"/>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304"/>
      <c r="B9" s="305"/>
      <c r="C9" s="305"/>
      <c r="D9" s="305"/>
      <c r="E9" s="305"/>
      <c r="F9" s="305"/>
      <c r="G9" s="310" t="str">
        <f>IF(基本情報入力シート!M25="","",基本情報入力シート!M25)</f>
        <v>福島県福島市杉妻町１１－１</v>
      </c>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2"/>
    </row>
    <row r="10" spans="1:47" s="6" customFormat="1" ht="12" customHeight="1">
      <c r="A10" s="306"/>
      <c r="B10" s="307"/>
      <c r="C10" s="307"/>
      <c r="D10" s="307"/>
      <c r="E10" s="307"/>
      <c r="F10" s="307"/>
      <c r="G10" s="313" t="str">
        <f>IF(基本情報入力シート!M26="","",基本情報入力シート!M26)</f>
        <v>西庁舎6階</v>
      </c>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5"/>
    </row>
    <row r="11" spans="1:47" s="6" customFormat="1" ht="15" customHeight="1">
      <c r="A11" s="361" t="s">
        <v>0</v>
      </c>
      <c r="B11" s="362"/>
      <c r="C11" s="362"/>
      <c r="D11" s="362"/>
      <c r="E11" s="362"/>
      <c r="F11" s="362"/>
      <c r="G11" s="360" t="str">
        <f>IF(基本情報入力シート!M30="","",基本情報入力シート!M30)</f>
        <v>フクシマハナコ</v>
      </c>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9"/>
      <c r="AS11" s="41"/>
    </row>
    <row r="12" spans="1:47" s="6" customFormat="1" ht="22.5" customHeight="1">
      <c r="A12" s="304" t="s">
        <v>12</v>
      </c>
      <c r="B12" s="305"/>
      <c r="C12" s="305"/>
      <c r="D12" s="305"/>
      <c r="E12" s="305"/>
      <c r="F12" s="305"/>
      <c r="G12" s="313" t="str">
        <f>IF(基本情報入力シート!M31="","",基本情報入力シート!M31)</f>
        <v>福島　花子</v>
      </c>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5"/>
      <c r="AS12" s="41"/>
    </row>
    <row r="13" spans="1:47" s="6" customFormat="1" ht="17.25" customHeight="1">
      <c r="A13" s="363" t="s">
        <v>13</v>
      </c>
      <c r="B13" s="363"/>
      <c r="C13" s="363"/>
      <c r="D13" s="363"/>
      <c r="E13" s="363"/>
      <c r="F13" s="363"/>
      <c r="G13" s="364" t="s">
        <v>7</v>
      </c>
      <c r="H13" s="364"/>
      <c r="I13" s="364"/>
      <c r="J13" s="365"/>
      <c r="K13" s="366" t="str">
        <f>IF(基本情報入力シート!M32="","",基本情報入力シート!M32)</f>
        <v>024-521-8382</v>
      </c>
      <c r="L13" s="366"/>
      <c r="M13" s="366"/>
      <c r="N13" s="366"/>
      <c r="O13" s="366"/>
      <c r="P13" s="366"/>
      <c r="Q13" s="366"/>
      <c r="R13" s="366"/>
      <c r="S13" s="366"/>
      <c r="T13" s="366"/>
      <c r="U13" s="363" t="s">
        <v>14</v>
      </c>
      <c r="V13" s="363"/>
      <c r="W13" s="363"/>
      <c r="X13" s="363"/>
      <c r="Y13" s="366" t="str">
        <f>IF(基本情報入力シート!M33="","",基本情報入力シート!M33)</f>
        <v>fukushima_taro_01@pref.fukushima.jp</v>
      </c>
      <c r="Z13" s="366"/>
      <c r="AA13" s="366"/>
      <c r="AB13" s="366"/>
      <c r="AC13" s="366"/>
      <c r="AD13" s="366"/>
      <c r="AE13" s="366"/>
      <c r="AF13" s="366"/>
      <c r="AG13" s="366"/>
      <c r="AH13" s="366"/>
      <c r="AI13" s="366"/>
      <c r="AJ13" s="366"/>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3.8" thickBot="1">
      <c r="A15" s="93" t="s">
        <v>38</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44" t="s">
        <v>1840</v>
      </c>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0">
        <f>'別紙様式3-2（補助金）'!F5</f>
        <v>494436</v>
      </c>
      <c r="AA16" s="341"/>
      <c r="AB16" s="341"/>
      <c r="AC16" s="341"/>
      <c r="AD16" s="341"/>
      <c r="AE16" s="341"/>
      <c r="AF16" s="341"/>
      <c r="AG16" s="342" t="s">
        <v>4</v>
      </c>
      <c r="AH16" s="343"/>
      <c r="AI16" s="43" t="str">
        <f>IF(G7="", "", IF(SUM(Z17:AF18)&gt;=Z16, "〇", "×"))</f>
        <v>〇</v>
      </c>
      <c r="AK16" s="332" t="s">
        <v>1848</v>
      </c>
      <c r="AL16" s="333"/>
      <c r="AM16" s="333"/>
      <c r="AN16" s="333"/>
      <c r="AO16" s="333"/>
      <c r="AP16" s="333"/>
      <c r="AQ16" s="333"/>
      <c r="AR16" s="333"/>
      <c r="AS16" s="333"/>
      <c r="AT16" s="333"/>
      <c r="AU16" s="334"/>
    </row>
    <row r="17" spans="1:47" ht="19.5" customHeight="1">
      <c r="A17" s="344" t="s">
        <v>1841</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6">
        <v>294436</v>
      </c>
      <c r="AA17" s="346"/>
      <c r="AB17" s="346"/>
      <c r="AC17" s="346"/>
      <c r="AD17" s="346"/>
      <c r="AE17" s="346"/>
      <c r="AF17" s="346"/>
      <c r="AG17" s="336" t="s">
        <v>4</v>
      </c>
      <c r="AH17" s="337"/>
      <c r="AI17" s="86"/>
      <c r="AJ17" s="86"/>
    </row>
    <row r="18" spans="1:47" ht="19.5" customHeight="1">
      <c r="A18" s="349" t="s">
        <v>1827</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1"/>
      <c r="Z18" s="335">
        <f>SUM(Z19:AF21)</f>
        <v>200000</v>
      </c>
      <c r="AA18" s="335"/>
      <c r="AB18" s="335"/>
      <c r="AC18" s="335"/>
      <c r="AD18" s="335"/>
      <c r="AE18" s="335"/>
      <c r="AF18" s="335"/>
      <c r="AG18" s="336" t="s">
        <v>4</v>
      </c>
      <c r="AH18" s="337"/>
      <c r="AI18" s="96"/>
      <c r="AJ18" s="96"/>
      <c r="AK18" s="44"/>
      <c r="AL18" s="44"/>
      <c r="AT18" s="42"/>
    </row>
    <row r="19" spans="1:47" ht="19.5" customHeight="1">
      <c r="A19" s="174"/>
      <c r="B19" s="98"/>
      <c r="C19" s="98"/>
      <c r="D19" s="98"/>
      <c r="E19" s="98"/>
      <c r="F19" s="98"/>
      <c r="G19" s="98"/>
      <c r="H19" s="98"/>
      <c r="I19" s="98"/>
      <c r="J19" s="98"/>
      <c r="K19" s="98"/>
      <c r="L19" s="338" t="s">
        <v>1826</v>
      </c>
      <c r="M19" s="338"/>
      <c r="N19" s="338"/>
      <c r="O19" s="338"/>
      <c r="P19" s="338"/>
      <c r="Q19" s="338"/>
      <c r="R19" s="338"/>
      <c r="S19" s="338"/>
      <c r="T19" s="338"/>
      <c r="U19" s="338"/>
      <c r="V19" s="338"/>
      <c r="W19" s="338"/>
      <c r="X19" s="338"/>
      <c r="Y19" s="339"/>
      <c r="Z19" s="348">
        <v>60000</v>
      </c>
      <c r="AA19" s="346"/>
      <c r="AB19" s="346"/>
      <c r="AC19" s="346"/>
      <c r="AD19" s="346"/>
      <c r="AE19" s="346"/>
      <c r="AF19" s="346"/>
      <c r="AG19" s="336" t="s">
        <v>4</v>
      </c>
      <c r="AH19" s="337"/>
      <c r="AI19" s="96"/>
      <c r="AJ19" s="96"/>
      <c r="AK19" s="44"/>
      <c r="AL19" s="44"/>
      <c r="AP19" s="160"/>
      <c r="AT19" s="42"/>
    </row>
    <row r="20" spans="1:47" ht="19.5" customHeight="1">
      <c r="A20" s="174"/>
      <c r="B20" s="98"/>
      <c r="C20" s="98"/>
      <c r="D20" s="98"/>
      <c r="E20" s="98"/>
      <c r="F20" s="98"/>
      <c r="G20" s="98"/>
      <c r="H20" s="98"/>
      <c r="I20" s="98"/>
      <c r="J20" s="98"/>
      <c r="K20" s="98"/>
      <c r="L20" s="395" t="s">
        <v>1852</v>
      </c>
      <c r="M20" s="396"/>
      <c r="N20" s="396"/>
      <c r="O20" s="396"/>
      <c r="P20" s="396"/>
      <c r="Q20" s="396"/>
      <c r="R20" s="396"/>
      <c r="S20" s="396"/>
      <c r="T20" s="396"/>
      <c r="U20" s="396"/>
      <c r="V20" s="396"/>
      <c r="W20" s="396"/>
      <c r="X20" s="396"/>
      <c r="Y20" s="397"/>
      <c r="Z20" s="346">
        <v>60000</v>
      </c>
      <c r="AA20" s="346"/>
      <c r="AB20" s="346"/>
      <c r="AC20" s="346"/>
      <c r="AD20" s="346"/>
      <c r="AE20" s="346"/>
      <c r="AF20" s="346"/>
      <c r="AG20" s="336" t="s">
        <v>4</v>
      </c>
      <c r="AH20" s="337"/>
      <c r="AI20" s="96"/>
      <c r="AJ20" s="96"/>
      <c r="AK20" s="44"/>
      <c r="AL20" s="44"/>
      <c r="AT20" s="42"/>
    </row>
    <row r="21" spans="1:47" ht="19.5" customHeight="1">
      <c r="A21" s="175"/>
      <c r="B21" s="99"/>
      <c r="C21" s="99"/>
      <c r="D21" s="99"/>
      <c r="E21" s="99"/>
      <c r="F21" s="99"/>
      <c r="G21" s="99"/>
      <c r="H21" s="99"/>
      <c r="I21" s="99"/>
      <c r="J21" s="99"/>
      <c r="K21" s="99"/>
      <c r="L21" s="370" t="s">
        <v>1825</v>
      </c>
      <c r="M21" s="371"/>
      <c r="N21" s="371"/>
      <c r="O21" s="371"/>
      <c r="P21" s="371"/>
      <c r="Q21" s="371"/>
      <c r="R21" s="371"/>
      <c r="S21" s="371"/>
      <c r="T21" s="371"/>
      <c r="U21" s="371"/>
      <c r="V21" s="371"/>
      <c r="W21" s="371"/>
      <c r="X21" s="371"/>
      <c r="Y21" s="372"/>
      <c r="Z21" s="346">
        <v>80000</v>
      </c>
      <c r="AA21" s="346"/>
      <c r="AB21" s="346"/>
      <c r="AC21" s="346"/>
      <c r="AD21" s="346"/>
      <c r="AE21" s="346"/>
      <c r="AF21" s="346"/>
      <c r="AG21" s="336" t="s">
        <v>4</v>
      </c>
      <c r="AH21" s="337"/>
      <c r="AI21" s="96"/>
      <c r="AJ21" s="96"/>
      <c r="AK21" s="44"/>
      <c r="AL21" s="44"/>
      <c r="AT21" s="42"/>
    </row>
    <row r="22" spans="1:47" ht="19.5" customHeight="1">
      <c r="A22" s="127" t="s">
        <v>1828</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384" t="s">
        <v>1842</v>
      </c>
      <c r="B23" s="385"/>
      <c r="C23" s="385"/>
      <c r="D23" s="385"/>
      <c r="E23" s="385"/>
      <c r="F23" s="385"/>
      <c r="G23" s="385"/>
      <c r="H23" s="385"/>
      <c r="I23" s="385"/>
      <c r="J23" s="385"/>
      <c r="K23" s="385"/>
      <c r="L23" s="386"/>
      <c r="M23" s="387" t="s">
        <v>1902</v>
      </c>
      <c r="N23" s="388"/>
      <c r="O23" s="388"/>
      <c r="P23" s="388"/>
      <c r="Q23" s="388"/>
      <c r="R23" s="388"/>
      <c r="S23" s="388"/>
      <c r="T23" s="388"/>
      <c r="U23" s="388"/>
      <c r="V23" s="388"/>
      <c r="W23" s="388"/>
      <c r="X23" s="388"/>
      <c r="Y23" s="388"/>
      <c r="Z23" s="388"/>
      <c r="AA23" s="388"/>
      <c r="AB23" s="388"/>
      <c r="AC23" s="388"/>
      <c r="AD23" s="388"/>
      <c r="AE23" s="388"/>
      <c r="AF23" s="388"/>
      <c r="AG23" s="388"/>
      <c r="AH23" s="389"/>
      <c r="AI23" s="97"/>
      <c r="AJ23" s="96"/>
      <c r="AK23" s="44"/>
      <c r="AL23" s="44"/>
      <c r="AT23" s="42"/>
    </row>
    <row r="24" spans="1:47" ht="51" customHeight="1" thickBot="1">
      <c r="A24" s="392" t="s">
        <v>1978</v>
      </c>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4"/>
      <c r="AI24" s="43" t="str">
        <f>IF(G7="", "", IF(AND(Z21&gt;0, A24=""), "×", "○"))</f>
        <v>○</v>
      </c>
      <c r="AK24" s="367" t="s">
        <v>1839</v>
      </c>
      <c r="AL24" s="368"/>
      <c r="AM24" s="368"/>
      <c r="AN24" s="368"/>
      <c r="AO24" s="368"/>
      <c r="AP24" s="368"/>
      <c r="AQ24" s="368"/>
      <c r="AR24" s="368"/>
      <c r="AS24" s="368"/>
      <c r="AT24" s="368"/>
      <c r="AU24" s="369"/>
    </row>
    <row r="25" spans="1:47" s="6" customFormat="1" ht="123.6" customHeight="1">
      <c r="A25" s="390" t="s">
        <v>1925</v>
      </c>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92"/>
      <c r="AM25" s="159"/>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316" t="s">
        <v>1815</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row>
    <row r="28" spans="1:47" ht="18.75" customHeight="1" thickBot="1">
      <c r="A28" s="161" t="s">
        <v>1979</v>
      </c>
      <c r="B28" s="330" t="s">
        <v>1843</v>
      </c>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1"/>
      <c r="AI28" s="43" t="str">
        <f>IF(Z17=0,"",IF(A28="","×","○"))</f>
        <v>○</v>
      </c>
    </row>
    <row r="29" spans="1:47" ht="36.6" customHeight="1">
      <c r="A29" s="390" t="s">
        <v>1845</v>
      </c>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51"/>
    </row>
    <row r="30" spans="1:47" ht="15" customHeight="1">
      <c r="A30" s="103" t="s">
        <v>88</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17.399999999999999" customHeight="1">
      <c r="A31" s="373"/>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5"/>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316" t="s">
        <v>1930</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row>
    <row r="34" spans="1:47" ht="40.950000000000003" customHeight="1" thickBot="1">
      <c r="A34" s="161" t="s">
        <v>1979</v>
      </c>
      <c r="B34" s="329" t="s">
        <v>1928</v>
      </c>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1"/>
      <c r="AI34" s="43" t="str">
        <f>IF(Z18=0,"",IF(A34="","×","○"))</f>
        <v>○</v>
      </c>
    </row>
    <row r="35" spans="1:47" s="6" customFormat="1" ht="9.6"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290" t="s">
        <v>1926</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c r="AI36" s="43" t="str">
        <f>IF(G7="", "", IF(AND(B38="✓",AND(G40&lt;&gt;"",J40&lt;&gt;"",Q40&lt;&gt;"",S41&lt;&gt;"",Z41&lt;&gt;"")),"○","×"))</f>
        <v>○</v>
      </c>
      <c r="AJ36" s="107"/>
      <c r="AK36" s="381" t="s">
        <v>1820</v>
      </c>
      <c r="AL36" s="382"/>
      <c r="AM36" s="382"/>
      <c r="AN36" s="382"/>
      <c r="AO36" s="382"/>
      <c r="AP36" s="382"/>
      <c r="AQ36" s="382"/>
      <c r="AR36" s="382"/>
      <c r="AS36" s="382"/>
      <c r="AT36" s="382"/>
      <c r="AU36" s="383"/>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35</v>
      </c>
      <c r="B38" s="161" t="s">
        <v>1979</v>
      </c>
      <c r="C38" s="49"/>
      <c r="D38" s="376" t="s">
        <v>1821</v>
      </c>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8</v>
      </c>
      <c r="C40" s="53"/>
      <c r="D40" s="377">
        <v>7</v>
      </c>
      <c r="E40" s="378"/>
      <c r="F40" s="53" t="s">
        <v>2</v>
      </c>
      <c r="G40" s="379">
        <v>10</v>
      </c>
      <c r="H40" s="380"/>
      <c r="I40" s="53" t="s">
        <v>3</v>
      </c>
      <c r="J40" s="379">
        <v>1</v>
      </c>
      <c r="K40" s="380"/>
      <c r="L40" s="53" t="s">
        <v>5</v>
      </c>
      <c r="M40" s="54"/>
      <c r="N40" s="377" t="s">
        <v>15</v>
      </c>
      <c r="O40" s="377"/>
      <c r="P40" s="377"/>
      <c r="Q40" s="391" t="str">
        <f>IF(基本情報入力シート!M23="","", 基本情報入力シート!M23)</f>
        <v>社会福祉法人　福島県</v>
      </c>
      <c r="R40" s="391"/>
      <c r="S40" s="391"/>
      <c r="T40" s="391"/>
      <c r="U40" s="391"/>
      <c r="V40" s="391"/>
      <c r="W40" s="391"/>
      <c r="X40" s="391"/>
      <c r="Y40" s="391"/>
      <c r="Z40" s="391"/>
      <c r="AA40" s="391"/>
      <c r="AB40" s="391"/>
      <c r="AC40" s="391"/>
      <c r="AD40" s="391"/>
      <c r="AE40" s="391"/>
      <c r="AF40" s="391"/>
      <c r="AG40" s="391"/>
      <c r="AH40" s="391"/>
      <c r="AI40" s="55"/>
      <c r="AJ40" s="108"/>
    </row>
    <row r="41" spans="1:47" s="56" customFormat="1" ht="19.5" customHeight="1">
      <c r="A41" s="52"/>
      <c r="B41" s="57"/>
      <c r="C41" s="53"/>
      <c r="D41" s="53"/>
      <c r="E41" s="53"/>
      <c r="F41" s="53"/>
      <c r="G41" s="53"/>
      <c r="H41" s="53"/>
      <c r="I41" s="53"/>
      <c r="J41" s="53"/>
      <c r="K41" s="53"/>
      <c r="L41" s="53"/>
      <c r="M41" s="53"/>
      <c r="N41" s="327" t="s">
        <v>91</v>
      </c>
      <c r="O41" s="327"/>
      <c r="P41" s="327"/>
      <c r="Q41" s="292" t="s">
        <v>23</v>
      </c>
      <c r="R41" s="292"/>
      <c r="S41" s="293" t="str">
        <f>IF(基本情報入力シート!M27="", "", 基本情報入力シート!M27)</f>
        <v>代表</v>
      </c>
      <c r="T41" s="293"/>
      <c r="U41" s="293"/>
      <c r="V41" s="293"/>
      <c r="W41" s="293"/>
      <c r="X41" s="326" t="s">
        <v>24</v>
      </c>
      <c r="Y41" s="326"/>
      <c r="Z41" s="293" t="str">
        <f>IF(基本情報入力シート!M28="", "", 基本情報入力シート!M28)</f>
        <v>福島　太郎</v>
      </c>
      <c r="AA41" s="293"/>
      <c r="AB41" s="293"/>
      <c r="AC41" s="293"/>
      <c r="AD41" s="293"/>
      <c r="AE41" s="293"/>
      <c r="AF41" s="293"/>
      <c r="AG41" s="293"/>
      <c r="AH41" s="293"/>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 customHeight="1">
      <c r="A43" s="328" t="s">
        <v>1819</v>
      </c>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4">
      <c r="A45" s="111" t="s">
        <v>92</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93</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4">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284" t="s">
        <v>38</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6"/>
    </row>
    <row r="49" spans="1:36">
      <c r="A49" s="64" t="s">
        <v>9</v>
      </c>
      <c r="B49" s="320" t="s">
        <v>1924</v>
      </c>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2"/>
      <c r="AJ49" s="65" t="str">
        <f>AI16</f>
        <v>〇</v>
      </c>
    </row>
    <row r="50" spans="1:36">
      <c r="A50" s="66" t="s">
        <v>94</v>
      </c>
      <c r="B50" s="323" t="s">
        <v>1853</v>
      </c>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5"/>
      <c r="AJ50" s="65" t="str">
        <f>AI24</f>
        <v>○</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284" t="s">
        <v>95</v>
      </c>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6"/>
    </row>
    <row r="53" spans="1:36">
      <c r="A53" s="317" t="s">
        <v>1844</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9"/>
      <c r="AJ53" s="65" t="str">
        <f>AI28</f>
        <v>○</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284" t="s">
        <v>1931</v>
      </c>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94"/>
    </row>
    <row r="56" spans="1:36">
      <c r="A56" s="295" t="s">
        <v>1929</v>
      </c>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176" t="str">
        <f>IF(G7="", "", AI34)</f>
        <v>○</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284" t="s">
        <v>1927</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6"/>
    </row>
    <row r="59" spans="1:36">
      <c r="A59" s="287" t="s">
        <v>1822</v>
      </c>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9"/>
      <c r="AJ59" s="65" t="str">
        <f>AI36</f>
        <v>○</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I14" sqref="I14:J14"/>
    </sheetView>
  </sheetViews>
  <sheetFormatPr defaultColWidth="2.44140625" defaultRowHeight="13.2"/>
  <cols>
    <col min="1" max="1" width="4" customWidth="1"/>
    <col min="2" max="2" width="16.6640625" customWidth="1"/>
    <col min="3" max="3" width="20.44140625" style="67" customWidth="1"/>
    <col min="4" max="4" width="11.6640625" customWidth="1"/>
    <col min="5" max="5" width="15.88671875" customWidth="1"/>
    <col min="6" max="6" width="31.109375" customWidth="1"/>
    <col min="7" max="7" width="31.33203125" customWidth="1"/>
    <col min="8" max="8" width="5.33203125" style="63" customWidth="1"/>
    <col min="9" max="9" width="29" customWidth="1"/>
    <col min="10" max="10" width="17.44140625" customWidth="1"/>
    <col min="11" max="11" width="4.109375" style="86" customWidth="1"/>
  </cols>
  <sheetData>
    <row r="1" spans="1:22" ht="23.25" customHeight="1" thickBot="1">
      <c r="A1" s="115" t="s">
        <v>1836</v>
      </c>
      <c r="B1" s="86"/>
      <c r="C1" s="116"/>
      <c r="D1" s="117" t="s">
        <v>1855</v>
      </c>
      <c r="E1" s="86"/>
      <c r="F1" s="86"/>
      <c r="G1" s="86"/>
      <c r="H1" s="110"/>
      <c r="I1" s="118" t="s">
        <v>10</v>
      </c>
      <c r="J1" s="119" t="str">
        <f>IF(基本情報入力シート!C18="", "", 基本情報入力シート!C18)</f>
        <v>福島県</v>
      </c>
    </row>
    <row r="2" spans="1:22" ht="21" customHeight="1" thickBot="1">
      <c r="A2" s="86"/>
      <c r="B2" s="117"/>
      <c r="C2" s="120"/>
      <c r="D2" s="117"/>
      <c r="E2" s="117"/>
      <c r="F2" s="117"/>
      <c r="G2" s="86"/>
      <c r="H2" s="110"/>
      <c r="I2" s="121"/>
      <c r="J2" s="121"/>
    </row>
    <row r="3" spans="1:22" ht="27" customHeight="1" thickBot="1">
      <c r="A3" s="405" t="s">
        <v>15</v>
      </c>
      <c r="B3" s="406"/>
      <c r="C3" s="407" t="str">
        <f>IF(基本情報入力シート!M23="","",基本情報入力シート!M23)</f>
        <v>社会福祉法人　福島県</v>
      </c>
      <c r="D3" s="408"/>
      <c r="E3" s="408"/>
      <c r="F3" s="409"/>
      <c r="G3" s="86"/>
      <c r="H3" s="110"/>
      <c r="I3" s="404" t="s">
        <v>1854</v>
      </c>
      <c r="J3" s="404"/>
      <c r="K3" s="133"/>
      <c r="L3" s="132"/>
      <c r="M3" s="132"/>
      <c r="N3" s="132"/>
      <c r="O3" s="132"/>
      <c r="P3" s="132"/>
      <c r="Q3" s="132"/>
      <c r="R3" s="132"/>
      <c r="S3" s="132"/>
      <c r="T3" s="132"/>
      <c r="U3" s="132"/>
      <c r="V3" s="132"/>
    </row>
    <row r="4" spans="1:22" ht="21" customHeight="1" thickBot="1">
      <c r="A4" s="122"/>
      <c r="B4" s="122"/>
      <c r="C4" s="123"/>
      <c r="D4" s="124"/>
      <c r="E4" s="124"/>
      <c r="F4" s="124"/>
      <c r="G4" s="121"/>
      <c r="H4" s="125"/>
      <c r="I4" s="404"/>
      <c r="J4" s="404"/>
      <c r="K4" s="133"/>
      <c r="L4" s="132"/>
      <c r="M4" s="132"/>
      <c r="N4" s="132"/>
      <c r="O4" s="132"/>
      <c r="P4" s="132"/>
      <c r="Q4" s="132"/>
      <c r="R4" s="132"/>
      <c r="S4" s="132"/>
      <c r="T4" s="132"/>
      <c r="U4" s="132"/>
      <c r="V4" s="132"/>
    </row>
    <row r="5" spans="1:22" ht="27.75" customHeight="1">
      <c r="A5" s="420" t="s">
        <v>1847</v>
      </c>
      <c r="B5" s="421"/>
      <c r="C5" s="421"/>
      <c r="D5" s="421"/>
      <c r="E5" s="422"/>
      <c r="F5" s="426">
        <f>IFERROR(SUM(I11:J110),"")</f>
        <v>494436</v>
      </c>
      <c r="G5" s="121"/>
      <c r="H5" s="125"/>
      <c r="I5" s="404"/>
      <c r="J5" s="404"/>
      <c r="K5" s="133"/>
      <c r="L5" s="132"/>
      <c r="M5" s="132"/>
      <c r="N5" s="132"/>
      <c r="O5" s="132"/>
      <c r="P5" s="132"/>
      <c r="Q5" s="132"/>
      <c r="R5" s="132"/>
      <c r="S5" s="132"/>
      <c r="T5" s="132"/>
      <c r="U5" s="132"/>
      <c r="V5" s="132"/>
    </row>
    <row r="6" spans="1:22" ht="27.75" customHeight="1" thickBot="1">
      <c r="A6" s="423"/>
      <c r="B6" s="424"/>
      <c r="C6" s="424"/>
      <c r="D6" s="424"/>
      <c r="E6" s="425"/>
      <c r="F6" s="427"/>
      <c r="G6" s="121"/>
      <c r="H6" s="125"/>
      <c r="I6" s="404"/>
      <c r="J6" s="404"/>
    </row>
    <row r="7" spans="1:22" ht="21" customHeight="1" thickBot="1">
      <c r="A7" s="86"/>
      <c r="B7" s="86"/>
      <c r="C7" s="116"/>
      <c r="D7" s="86"/>
      <c r="E7" s="86"/>
      <c r="F7" s="86"/>
      <c r="G7" s="86"/>
      <c r="H7" s="110"/>
      <c r="I7" s="126"/>
      <c r="J7" s="86"/>
    </row>
    <row r="8" spans="1:22" ht="42.75" customHeight="1">
      <c r="A8" s="410"/>
      <c r="B8" s="413" t="s">
        <v>1856</v>
      </c>
      <c r="C8" s="413" t="s">
        <v>28</v>
      </c>
      <c r="D8" s="416" t="s">
        <v>32</v>
      </c>
      <c r="E8" s="416"/>
      <c r="F8" s="417" t="s">
        <v>39</v>
      </c>
      <c r="G8" s="417" t="s">
        <v>6</v>
      </c>
      <c r="H8" s="428" t="s">
        <v>1833</v>
      </c>
      <c r="I8" s="398" t="s">
        <v>1846</v>
      </c>
      <c r="J8" s="399"/>
    </row>
    <row r="9" spans="1:22" ht="39" customHeight="1">
      <c r="A9" s="411"/>
      <c r="B9" s="414"/>
      <c r="C9" s="414"/>
      <c r="D9" s="405"/>
      <c r="E9" s="405"/>
      <c r="F9" s="418"/>
      <c r="G9" s="418"/>
      <c r="H9" s="429"/>
      <c r="I9" s="400"/>
      <c r="J9" s="401"/>
    </row>
    <row r="10" spans="1:22" ht="57.75" customHeight="1" thickBot="1">
      <c r="A10" s="412"/>
      <c r="B10" s="415"/>
      <c r="C10" s="415"/>
      <c r="D10" s="134" t="s">
        <v>33</v>
      </c>
      <c r="E10" s="134" t="s">
        <v>34</v>
      </c>
      <c r="F10" s="419"/>
      <c r="G10" s="419"/>
      <c r="H10" s="430"/>
      <c r="I10" s="402"/>
      <c r="J10" s="403"/>
    </row>
    <row r="11" spans="1:22" ht="36.75" customHeight="1">
      <c r="A11" s="68">
        <v>1</v>
      </c>
      <c r="B11" s="69" t="str">
        <f>IF(基本情報入力シート!C40="","",基本情報入力シート!C40)</f>
        <v>1223334444</v>
      </c>
      <c r="C11" s="70" t="str">
        <f>IF(基本情報入力シート!M40="","",基本情報入力シート!M40)</f>
        <v>福島市</v>
      </c>
      <c r="D11" s="70" t="str">
        <f>IF(基本情報入力シート!R40="","",基本情報入力シート!R40)</f>
        <v>福島県</v>
      </c>
      <c r="E11" s="70" t="str">
        <f>IF(基本情報入力シート!W40="","",基本情報入力シート!W40)</f>
        <v>福島市</v>
      </c>
      <c r="F11" s="70" t="str">
        <f>IF(基本情報入力シート!X40="","",基本情報入力シート!X40)</f>
        <v>児童家庭課</v>
      </c>
      <c r="G11" s="71" t="str">
        <f>IF(基本情報入力シート!Y40="","",基本情報入力シート!Y40)</f>
        <v>放課後等デイサービス</v>
      </c>
      <c r="H11" s="156" t="str">
        <f>IF(基本情報入力シート!Z40="","",基本情報入力シート!Z40)</f>
        <v>63</v>
      </c>
      <c r="I11" s="433">
        <v>48000</v>
      </c>
      <c r="J11" s="434"/>
    </row>
    <row r="12" spans="1:22" ht="36.75" customHeight="1">
      <c r="A12" s="72">
        <f>A11+1</f>
        <v>2</v>
      </c>
      <c r="B12" s="73" t="str">
        <f>IF(基本情報入力シート!C41="","",基本情報入力シート!C41)</f>
        <v>1234234344</v>
      </c>
      <c r="C12" s="74" t="str">
        <f>IF(基本情報入力シート!M41="","",基本情報入力シート!M41)</f>
        <v>福島県</v>
      </c>
      <c r="D12" s="74" t="str">
        <f>IF(基本情報入力シート!R41="","",基本情報入力シート!R41)</f>
        <v>福島県</v>
      </c>
      <c r="E12" s="74" t="str">
        <f>IF(基本情報入力シート!W41="","",基本情報入力シート!W41)</f>
        <v>会津若松市</v>
      </c>
      <c r="F12" s="74" t="str">
        <f>IF(基本情報入力シート!X41="","",基本情報入力シート!X41)</f>
        <v>障がい福祉課</v>
      </c>
      <c r="G12" s="75" t="str">
        <f>IF(基本情報入力シート!Y41="","",基本情報入力シート!Y41)</f>
        <v>居宅介護</v>
      </c>
      <c r="H12" s="157" t="str">
        <f>IF(基本情報入力シート!Z41="","",基本情報入力シート!Z41)</f>
        <v>11</v>
      </c>
      <c r="I12" s="431">
        <v>127000</v>
      </c>
      <c r="J12" s="432"/>
    </row>
    <row r="13" spans="1:22" ht="36.75" customHeight="1">
      <c r="A13" s="72">
        <f t="shared" ref="A13:A76" si="0">A12+1</f>
        <v>3</v>
      </c>
      <c r="B13" s="73" t="str">
        <f>IF(基本情報入力シート!C42="","",基本情報入力シート!C42)</f>
        <v>4444333221</v>
      </c>
      <c r="C13" s="74" t="str">
        <f>IF(基本情報入力シート!M42="","",基本情報入力シート!M42)</f>
        <v>福島県</v>
      </c>
      <c r="D13" s="74" t="str">
        <f>IF(基本情報入力シート!R42="","",基本情報入力シート!R42)</f>
        <v>福島県</v>
      </c>
      <c r="E13" s="74" t="str">
        <f>IF(基本情報入力シート!W42="","",基本情報入力シート!W42)</f>
        <v>白河市</v>
      </c>
      <c r="F13" s="74" t="str">
        <f>IF(基本情報入力シート!X42="","",基本情報入力シート!X42)</f>
        <v>子育て支援課</v>
      </c>
      <c r="G13" s="74" t="str">
        <f>IF(基本情報入力シート!Y42="","",基本情報入力シート!Y42)</f>
        <v>福祉型障害児入所施設</v>
      </c>
      <c r="H13" s="157" t="str">
        <f>IF(基本情報入力シート!Z42="","",基本情報入力シート!Z42)</f>
        <v>71</v>
      </c>
      <c r="I13" s="431">
        <v>0</v>
      </c>
      <c r="J13" s="432"/>
    </row>
    <row r="14" spans="1:22" ht="36.75" customHeight="1">
      <c r="A14" s="72">
        <f t="shared" si="0"/>
        <v>4</v>
      </c>
      <c r="B14" s="73" t="str">
        <f>IF(基本情報入力シート!C43="","",基本情報入力シート!C43)</f>
        <v>0123456789</v>
      </c>
      <c r="C14" s="74" t="str">
        <f>IF(基本情報入力シート!M43="","",基本情報入力シート!M43)</f>
        <v>郡山市</v>
      </c>
      <c r="D14" s="74" t="str">
        <f>IF(基本情報入力シート!R43="","",基本情報入力シート!R43)</f>
        <v>福島県</v>
      </c>
      <c r="E14" s="74" t="str">
        <f>IF(基本情報入力シート!W43="","",基本情報入力シート!W43)</f>
        <v>郡山市</v>
      </c>
      <c r="F14" s="74" t="str">
        <f>IF(基本情報入力シート!X43="","",基本情報入力シート!X43)</f>
        <v>高齢福祉課</v>
      </c>
      <c r="G14" s="75" t="str">
        <f>IF(基本情報入力シート!Y43="","",基本情報入力シート!Y43)</f>
        <v>施設入所支援</v>
      </c>
      <c r="H14" s="157" t="str">
        <f>IF(基本情報入力シート!Z43="","",基本情報入力シート!Z43)</f>
        <v>32</v>
      </c>
      <c r="I14" s="431">
        <v>319436</v>
      </c>
      <c r="J14" s="432"/>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
      </c>
      <c r="E15" s="74" t="str">
        <f>IF(基本情報入力シート!W44="","",基本情報入力シート!W44)</f>
        <v/>
      </c>
      <c r="F15" s="74" t="str">
        <f>IF(基本情報入力シート!X44="","",基本情報入力シート!X44)</f>
        <v/>
      </c>
      <c r="G15" s="74" t="str">
        <f>IF(基本情報入力シート!Y44="","",基本情報入力シート!Y44)</f>
        <v/>
      </c>
      <c r="H15" s="157" t="str">
        <f>IF(基本情報入力シート!Z44="","",基本情報入力シート!Z44)</f>
        <v/>
      </c>
      <c r="I15" s="431"/>
      <c r="J15" s="432"/>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
      </c>
      <c r="E16" s="74" t="str">
        <f>IF(基本情報入力シート!W45="","",基本情報入力シート!W45)</f>
        <v/>
      </c>
      <c r="F16" s="74" t="str">
        <f>IF(基本情報入力シート!X45="","",基本情報入力シート!X45)</f>
        <v/>
      </c>
      <c r="G16" s="75" t="str">
        <f>IF(基本情報入力シート!Y45="","",基本情報入力シート!Y45)</f>
        <v/>
      </c>
      <c r="H16" s="157" t="str">
        <f>IF(基本情報入力シート!Z45="","",基本情報入力シート!Z45)</f>
        <v/>
      </c>
      <c r="I16" s="431"/>
      <c r="J16" s="432"/>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57" t="str">
        <f>IF(基本情報入力シート!Z46="","",基本情報入力シート!Z46)</f>
        <v/>
      </c>
      <c r="I17" s="431"/>
      <c r="J17" s="432"/>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57" t="str">
        <f>IF(基本情報入力シート!Z47="","",基本情報入力シート!Z47)</f>
        <v/>
      </c>
      <c r="I18" s="431"/>
      <c r="J18" s="432"/>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57" t="str">
        <f>IF(基本情報入力シート!Z48="","",基本情報入力シート!Z48)</f>
        <v/>
      </c>
      <c r="I19" s="431"/>
      <c r="J19" s="432"/>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57" t="str">
        <f>IF(基本情報入力シート!Z49="","",基本情報入力シート!Z49)</f>
        <v/>
      </c>
      <c r="I20" s="431"/>
      <c r="J20" s="432"/>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57" t="str">
        <f>IF(基本情報入力シート!Z50="","",基本情報入力シート!Z50)</f>
        <v/>
      </c>
      <c r="I21" s="431"/>
      <c r="J21" s="432"/>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57" t="str">
        <f>IF(基本情報入力シート!Z51="","",基本情報入力シート!Z51)</f>
        <v/>
      </c>
      <c r="I22" s="431"/>
      <c r="J22" s="432"/>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57" t="str">
        <f>IF(基本情報入力シート!Z52="","",基本情報入力シート!Z52)</f>
        <v/>
      </c>
      <c r="I23" s="431"/>
      <c r="J23" s="432"/>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57" t="str">
        <f>IF(基本情報入力シート!Z53="","",基本情報入力シート!Z53)</f>
        <v/>
      </c>
      <c r="I24" s="431"/>
      <c r="J24" s="432"/>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57" t="str">
        <f>IF(基本情報入力シート!Z54="","",基本情報入力シート!Z54)</f>
        <v/>
      </c>
      <c r="I25" s="431"/>
      <c r="J25" s="432"/>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57" t="str">
        <f>IF(基本情報入力シート!Z55="","",基本情報入力シート!Z55)</f>
        <v/>
      </c>
      <c r="I26" s="431"/>
      <c r="J26" s="432"/>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57" t="str">
        <f>IF(基本情報入力シート!Z56="","",基本情報入力シート!Z56)</f>
        <v/>
      </c>
      <c r="I27" s="431"/>
      <c r="J27" s="432"/>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57" t="str">
        <f>IF(基本情報入力シート!Z57="","",基本情報入力シート!Z57)</f>
        <v/>
      </c>
      <c r="I28" s="431"/>
      <c r="J28" s="432"/>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57" t="str">
        <f>IF(基本情報入力シート!Z58="","",基本情報入力シート!Z58)</f>
        <v/>
      </c>
      <c r="I29" s="431"/>
      <c r="J29" s="432"/>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57" t="str">
        <f>IF(基本情報入力シート!Z59="","",基本情報入力シート!Z59)</f>
        <v/>
      </c>
      <c r="I30" s="431"/>
      <c r="J30" s="432"/>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57" t="str">
        <f>IF(基本情報入力シート!Z60="","",基本情報入力シート!Z60)</f>
        <v/>
      </c>
      <c r="I31" s="431"/>
      <c r="J31" s="432"/>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57" t="str">
        <f>IF(基本情報入力シート!Z61="","",基本情報入力シート!Z61)</f>
        <v/>
      </c>
      <c r="I32" s="431"/>
      <c r="J32" s="432"/>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57" t="str">
        <f>IF(基本情報入力シート!Z62="","",基本情報入力シート!Z62)</f>
        <v/>
      </c>
      <c r="I33" s="431"/>
      <c r="J33" s="432"/>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57" t="str">
        <f>IF(基本情報入力シート!Z63="","",基本情報入力シート!Z63)</f>
        <v/>
      </c>
      <c r="I34" s="431"/>
      <c r="J34" s="432"/>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57" t="str">
        <f>IF(基本情報入力シート!Z64="","",基本情報入力シート!Z64)</f>
        <v/>
      </c>
      <c r="I35" s="431"/>
      <c r="J35" s="432"/>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57" t="str">
        <f>IF(基本情報入力シート!Z65="","",基本情報入力シート!Z65)</f>
        <v/>
      </c>
      <c r="I36" s="431"/>
      <c r="J36" s="432"/>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57" t="str">
        <f>IF(基本情報入力シート!Z66="","",基本情報入力シート!Z66)</f>
        <v/>
      </c>
      <c r="I37" s="431"/>
      <c r="J37" s="432"/>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57" t="str">
        <f>IF(基本情報入力シート!Z67="","",基本情報入力シート!Z67)</f>
        <v/>
      </c>
      <c r="I38" s="431"/>
      <c r="J38" s="432"/>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57" t="str">
        <f>IF(基本情報入力シート!Z68="","",基本情報入力シート!Z68)</f>
        <v/>
      </c>
      <c r="I39" s="431"/>
      <c r="J39" s="432"/>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57" t="str">
        <f>IF(基本情報入力シート!Z69="","",基本情報入力シート!Z69)</f>
        <v/>
      </c>
      <c r="I40" s="431"/>
      <c r="J40" s="432"/>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57" t="str">
        <f>IF(基本情報入力シート!Z70="","",基本情報入力シート!Z70)</f>
        <v/>
      </c>
      <c r="I41" s="431"/>
      <c r="J41" s="432"/>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57" t="str">
        <f>IF(基本情報入力シート!Z71="","",基本情報入力シート!Z71)</f>
        <v/>
      </c>
      <c r="I42" s="431"/>
      <c r="J42" s="432"/>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57" t="str">
        <f>IF(基本情報入力シート!Z72="","",基本情報入力シート!Z72)</f>
        <v/>
      </c>
      <c r="I43" s="431"/>
      <c r="J43" s="432"/>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57" t="str">
        <f>IF(基本情報入力シート!Z73="","",基本情報入力シート!Z73)</f>
        <v/>
      </c>
      <c r="I44" s="431"/>
      <c r="J44" s="432"/>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57" t="str">
        <f>IF(基本情報入力シート!Z74="","",基本情報入力シート!Z74)</f>
        <v/>
      </c>
      <c r="I45" s="431"/>
      <c r="J45" s="432"/>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57" t="str">
        <f>IF(基本情報入力シート!Z75="","",基本情報入力シート!Z75)</f>
        <v/>
      </c>
      <c r="I46" s="431"/>
      <c r="J46" s="432"/>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57" t="str">
        <f>IF(基本情報入力シート!Z76="","",基本情報入力シート!Z76)</f>
        <v/>
      </c>
      <c r="I47" s="431"/>
      <c r="J47" s="432"/>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57" t="str">
        <f>IF(基本情報入力シート!Z77="","",基本情報入力シート!Z77)</f>
        <v/>
      </c>
      <c r="I48" s="431"/>
      <c r="J48" s="432"/>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57" t="str">
        <f>IF(基本情報入力シート!Z78="","",基本情報入力シート!Z78)</f>
        <v/>
      </c>
      <c r="I49" s="431"/>
      <c r="J49" s="432"/>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57" t="str">
        <f>IF(基本情報入力シート!Z79="","",基本情報入力シート!Z79)</f>
        <v/>
      </c>
      <c r="I50" s="431"/>
      <c r="J50" s="432"/>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57" t="str">
        <f>IF(基本情報入力シート!Z80="","",基本情報入力シート!Z80)</f>
        <v/>
      </c>
      <c r="I51" s="431"/>
      <c r="J51" s="432"/>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57" t="str">
        <f>IF(基本情報入力シート!Z81="","",基本情報入力シート!Z81)</f>
        <v/>
      </c>
      <c r="I52" s="431"/>
      <c r="J52" s="432"/>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57" t="str">
        <f>IF(基本情報入力シート!Z82="","",基本情報入力シート!Z82)</f>
        <v/>
      </c>
      <c r="I53" s="431"/>
      <c r="J53" s="432"/>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57" t="str">
        <f>IF(基本情報入力シート!Z83="","",基本情報入力シート!Z83)</f>
        <v/>
      </c>
      <c r="I54" s="431"/>
      <c r="J54" s="432"/>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57" t="str">
        <f>IF(基本情報入力シート!Z84="","",基本情報入力シート!Z84)</f>
        <v/>
      </c>
      <c r="I55" s="431"/>
      <c r="J55" s="432"/>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57" t="str">
        <f>IF(基本情報入力シート!Z85="","",基本情報入力シート!Z85)</f>
        <v/>
      </c>
      <c r="I56" s="431"/>
      <c r="J56" s="432"/>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57" t="str">
        <f>IF(基本情報入力シート!Z86="","",基本情報入力シート!Z86)</f>
        <v/>
      </c>
      <c r="I57" s="431"/>
      <c r="J57" s="432"/>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57" t="str">
        <f>IF(基本情報入力シート!Z87="","",基本情報入力シート!Z87)</f>
        <v/>
      </c>
      <c r="I58" s="431"/>
      <c r="J58" s="432"/>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57" t="str">
        <f>IF(基本情報入力シート!Z88="","",基本情報入力シート!Z88)</f>
        <v/>
      </c>
      <c r="I59" s="431"/>
      <c r="J59" s="432"/>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57" t="str">
        <f>IF(基本情報入力シート!Z89="","",基本情報入力シート!Z89)</f>
        <v/>
      </c>
      <c r="I60" s="431"/>
      <c r="J60" s="432"/>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57" t="str">
        <f>IF(基本情報入力シート!Z90="","",基本情報入力シート!Z90)</f>
        <v/>
      </c>
      <c r="I61" s="431"/>
      <c r="J61" s="432"/>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57" t="str">
        <f>IF(基本情報入力シート!Z91="","",基本情報入力シート!Z91)</f>
        <v/>
      </c>
      <c r="I62" s="431"/>
      <c r="J62" s="432"/>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57" t="str">
        <f>IF(基本情報入力シート!Z92="","",基本情報入力シート!Z92)</f>
        <v/>
      </c>
      <c r="I63" s="431"/>
      <c r="J63" s="432"/>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57" t="str">
        <f>IF(基本情報入力シート!Z93="","",基本情報入力シート!Z93)</f>
        <v/>
      </c>
      <c r="I64" s="431"/>
      <c r="J64" s="432"/>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57" t="str">
        <f>IF(基本情報入力シート!Z94="","",基本情報入力シート!Z94)</f>
        <v/>
      </c>
      <c r="I65" s="431"/>
      <c r="J65" s="432"/>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57" t="str">
        <f>IF(基本情報入力シート!Z95="","",基本情報入力シート!Z95)</f>
        <v/>
      </c>
      <c r="I66" s="431"/>
      <c r="J66" s="432"/>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57" t="str">
        <f>IF(基本情報入力シート!Z96="","",基本情報入力シート!Z96)</f>
        <v/>
      </c>
      <c r="I67" s="431"/>
      <c r="J67" s="432"/>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57" t="str">
        <f>IF(基本情報入力シート!Z97="","",基本情報入力シート!Z97)</f>
        <v/>
      </c>
      <c r="I68" s="431"/>
      <c r="J68" s="432"/>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57" t="str">
        <f>IF(基本情報入力シート!Z98="","",基本情報入力シート!Z98)</f>
        <v/>
      </c>
      <c r="I69" s="431"/>
      <c r="J69" s="432"/>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57" t="str">
        <f>IF(基本情報入力シート!Z99="","",基本情報入力シート!Z99)</f>
        <v/>
      </c>
      <c r="I70" s="431"/>
      <c r="J70" s="432"/>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57" t="str">
        <f>IF(基本情報入力シート!Z100="","",基本情報入力シート!Z100)</f>
        <v/>
      </c>
      <c r="I71" s="431"/>
      <c r="J71" s="432"/>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57" t="str">
        <f>IF(基本情報入力シート!Z101="","",基本情報入力シート!Z101)</f>
        <v/>
      </c>
      <c r="I72" s="431"/>
      <c r="J72" s="432"/>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57" t="str">
        <f>IF(基本情報入力シート!Z102="","",基本情報入力シート!Z102)</f>
        <v/>
      </c>
      <c r="I73" s="431"/>
      <c r="J73" s="432"/>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57" t="str">
        <f>IF(基本情報入力シート!Z103="","",基本情報入力シート!Z103)</f>
        <v/>
      </c>
      <c r="I74" s="431"/>
      <c r="J74" s="432"/>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57" t="str">
        <f>IF(基本情報入力シート!Z104="","",基本情報入力シート!Z104)</f>
        <v/>
      </c>
      <c r="I75" s="431"/>
      <c r="J75" s="432"/>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57" t="str">
        <f>IF(基本情報入力シート!Z105="","",基本情報入力シート!Z105)</f>
        <v/>
      </c>
      <c r="I76" s="431"/>
      <c r="J76" s="432"/>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57" t="str">
        <f>IF(基本情報入力シート!Z106="","",基本情報入力シート!Z106)</f>
        <v/>
      </c>
      <c r="I77" s="431"/>
      <c r="J77" s="432"/>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57" t="str">
        <f>IF(基本情報入力シート!Z107="","",基本情報入力シート!Z107)</f>
        <v/>
      </c>
      <c r="I78" s="431"/>
      <c r="J78" s="432"/>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57" t="str">
        <f>IF(基本情報入力シート!Z108="","",基本情報入力シート!Z108)</f>
        <v/>
      </c>
      <c r="I79" s="431"/>
      <c r="J79" s="432"/>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57" t="str">
        <f>IF(基本情報入力シート!Z109="","",基本情報入力シート!Z109)</f>
        <v/>
      </c>
      <c r="I80" s="431"/>
      <c r="J80" s="432"/>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57" t="str">
        <f>IF(基本情報入力シート!Z110="","",基本情報入力シート!Z110)</f>
        <v/>
      </c>
      <c r="I81" s="431"/>
      <c r="J81" s="432"/>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57" t="str">
        <f>IF(基本情報入力シート!Z111="","",基本情報入力シート!Z111)</f>
        <v/>
      </c>
      <c r="I82" s="431"/>
      <c r="J82" s="432"/>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57" t="str">
        <f>IF(基本情報入力シート!Z112="","",基本情報入力シート!Z112)</f>
        <v/>
      </c>
      <c r="I83" s="431"/>
      <c r="J83" s="432"/>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57" t="str">
        <f>IF(基本情報入力シート!Z113="","",基本情報入力シート!Z113)</f>
        <v/>
      </c>
      <c r="I84" s="431"/>
      <c r="J84" s="432"/>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57" t="str">
        <f>IF(基本情報入力シート!Z114="","",基本情報入力シート!Z114)</f>
        <v/>
      </c>
      <c r="I85" s="431"/>
      <c r="J85" s="432"/>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57" t="str">
        <f>IF(基本情報入力シート!Z115="","",基本情報入力シート!Z115)</f>
        <v/>
      </c>
      <c r="I86" s="431"/>
      <c r="J86" s="432"/>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57" t="str">
        <f>IF(基本情報入力シート!Z116="","",基本情報入力シート!Z116)</f>
        <v/>
      </c>
      <c r="I87" s="431"/>
      <c r="J87" s="432"/>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57" t="str">
        <f>IF(基本情報入力シート!Z117="","",基本情報入力シート!Z117)</f>
        <v/>
      </c>
      <c r="I88" s="431"/>
      <c r="J88" s="432"/>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57" t="str">
        <f>IF(基本情報入力シート!Z118="","",基本情報入力シート!Z118)</f>
        <v/>
      </c>
      <c r="I89" s="431"/>
      <c r="J89" s="432"/>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57" t="str">
        <f>IF(基本情報入力シート!Z119="","",基本情報入力シート!Z119)</f>
        <v/>
      </c>
      <c r="I90" s="431"/>
      <c r="J90" s="432"/>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57" t="str">
        <f>IF(基本情報入力シート!Z120="","",基本情報入力シート!Z120)</f>
        <v/>
      </c>
      <c r="I91" s="431"/>
      <c r="J91" s="432"/>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57" t="str">
        <f>IF(基本情報入力シート!Z121="","",基本情報入力シート!Z121)</f>
        <v/>
      </c>
      <c r="I92" s="431"/>
      <c r="J92" s="432"/>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57" t="str">
        <f>IF(基本情報入力シート!Z122="","",基本情報入力シート!Z122)</f>
        <v/>
      </c>
      <c r="I93" s="431"/>
      <c r="J93" s="432"/>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57" t="str">
        <f>IF(基本情報入力シート!Z123="","",基本情報入力シート!Z123)</f>
        <v/>
      </c>
      <c r="I94" s="431"/>
      <c r="J94" s="432"/>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57" t="str">
        <f>IF(基本情報入力シート!Z124="","",基本情報入力シート!Z124)</f>
        <v/>
      </c>
      <c r="I95" s="431"/>
      <c r="J95" s="432"/>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57" t="str">
        <f>IF(基本情報入力シート!Z125="","",基本情報入力シート!Z125)</f>
        <v/>
      </c>
      <c r="I96" s="431"/>
      <c r="J96" s="432"/>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57" t="str">
        <f>IF(基本情報入力シート!Z126="","",基本情報入力シート!Z126)</f>
        <v/>
      </c>
      <c r="I97" s="431"/>
      <c r="J97" s="432"/>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57" t="str">
        <f>IF(基本情報入力シート!Z127="","",基本情報入力シート!Z127)</f>
        <v/>
      </c>
      <c r="I98" s="431"/>
      <c r="J98" s="432"/>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57" t="str">
        <f>IF(基本情報入力シート!Z128="","",基本情報入力シート!Z128)</f>
        <v/>
      </c>
      <c r="I99" s="431"/>
      <c r="J99" s="432"/>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57" t="str">
        <f>IF(基本情報入力シート!Z129="","",基本情報入力シート!Z129)</f>
        <v/>
      </c>
      <c r="I100" s="431"/>
      <c r="J100" s="432"/>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57" t="str">
        <f>IF(基本情報入力シート!Z130="","",基本情報入力シート!Z130)</f>
        <v/>
      </c>
      <c r="I101" s="431"/>
      <c r="J101" s="432"/>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57" t="str">
        <f>IF(基本情報入力シート!Z131="","",基本情報入力シート!Z131)</f>
        <v/>
      </c>
      <c r="I102" s="431"/>
      <c r="J102" s="432"/>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57" t="str">
        <f>IF(基本情報入力シート!Z132="","",基本情報入力シート!Z132)</f>
        <v/>
      </c>
      <c r="I103" s="431"/>
      <c r="J103" s="432"/>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57" t="str">
        <f>IF(基本情報入力シート!Z133="","",基本情報入力シート!Z133)</f>
        <v/>
      </c>
      <c r="I104" s="431"/>
      <c r="J104" s="432"/>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57" t="str">
        <f>IF(基本情報入力シート!Z134="","",基本情報入力シート!Z134)</f>
        <v/>
      </c>
      <c r="I105" s="431"/>
      <c r="J105" s="432"/>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57" t="str">
        <f>IF(基本情報入力シート!Z135="","",基本情報入力シート!Z135)</f>
        <v/>
      </c>
      <c r="I106" s="431"/>
      <c r="J106" s="432"/>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57" t="str">
        <f>IF(基本情報入力シート!Z136="","",基本情報入力シート!Z136)</f>
        <v/>
      </c>
      <c r="I107" s="431"/>
      <c r="J107" s="432"/>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57" t="str">
        <f>IF(基本情報入力シート!Z137="","",基本情報入力シート!Z137)</f>
        <v/>
      </c>
      <c r="I108" s="431"/>
      <c r="J108" s="432"/>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57" t="str">
        <f>IF(基本情報入力シート!Z138="","",基本情報入力シート!Z138)</f>
        <v/>
      </c>
      <c r="I109" s="431"/>
      <c r="J109" s="432"/>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58" t="str">
        <f>IF(基本情報入力シート!Z139="","",基本情報入力シート!Z139)</f>
        <v/>
      </c>
      <c r="I110" s="435"/>
      <c r="J110" s="436"/>
    </row>
    <row r="111" spans="1:10">
      <c r="D111" s="67"/>
      <c r="E111" s="67"/>
      <c r="F111" s="67"/>
      <c r="G111" s="67"/>
      <c r="H111" s="83"/>
      <c r="I111" s="22"/>
      <c r="J111" s="22"/>
    </row>
    <row r="112" spans="1:10">
      <c r="D112" s="67"/>
      <c r="E112" s="67"/>
      <c r="F112" s="67"/>
      <c r="G112" s="67"/>
      <c r="H112" s="83"/>
      <c r="I112" s="22"/>
      <c r="J112" s="22"/>
    </row>
    <row r="113" spans="4:10">
      <c r="D113" s="67"/>
      <c r="E113" s="67"/>
      <c r="F113" s="67"/>
      <c r="G113" s="67"/>
      <c r="H113" s="83"/>
      <c r="I113" s="22"/>
      <c r="J113" s="22"/>
    </row>
    <row r="114" spans="4:10">
      <c r="D114" s="67"/>
      <c r="E114" s="67"/>
      <c r="F114" s="67"/>
      <c r="G114" s="67"/>
      <c r="H114" s="83"/>
      <c r="I114" s="22"/>
      <c r="J114" s="22"/>
    </row>
    <row r="115" spans="4:10">
      <c r="D115" s="67"/>
      <c r="E115" s="67"/>
      <c r="F115" s="67"/>
      <c r="G115" s="67"/>
      <c r="H115" s="83"/>
      <c r="I115" s="22"/>
      <c r="J115" s="22"/>
    </row>
    <row r="116" spans="4:10">
      <c r="D116" s="67"/>
      <c r="E116" s="67"/>
      <c r="F116" s="67"/>
      <c r="G116" s="67"/>
      <c r="H116" s="83"/>
      <c r="I116" s="22"/>
      <c r="J116" s="22"/>
    </row>
    <row r="117" spans="4:10">
      <c r="D117" s="67"/>
      <c r="E117" s="67"/>
      <c r="F117" s="67"/>
      <c r="G117" s="67"/>
      <c r="H117" s="83"/>
      <c r="I117" s="22"/>
      <c r="J117" s="22"/>
    </row>
    <row r="118" spans="4:10">
      <c r="D118" s="67"/>
      <c r="E118" s="67"/>
      <c r="F118" s="67"/>
      <c r="G118" s="67"/>
      <c r="H118" s="83"/>
      <c r="I118" s="22"/>
      <c r="J118" s="22"/>
    </row>
    <row r="119" spans="4:10">
      <c r="D119" s="67"/>
      <c r="E119" s="67"/>
      <c r="F119" s="67"/>
      <c r="G119" s="67"/>
      <c r="H119" s="83"/>
      <c r="I119" s="22"/>
      <c r="J119" s="22"/>
    </row>
    <row r="120" spans="4:10">
      <c r="D120" s="67"/>
      <c r="E120" s="67"/>
      <c r="F120" s="67"/>
      <c r="G120" s="67"/>
      <c r="H120" s="83"/>
      <c r="I120" s="22"/>
      <c r="J120" s="22"/>
    </row>
    <row r="121" spans="4:10">
      <c r="D121" s="67"/>
      <c r="E121" s="67"/>
      <c r="F121" s="67"/>
      <c r="G121" s="67"/>
      <c r="H121" s="83"/>
      <c r="I121" s="22"/>
      <c r="J121" s="22"/>
    </row>
    <row r="122" spans="4:10">
      <c r="D122" s="67"/>
      <c r="E122" s="67"/>
      <c r="F122" s="67"/>
      <c r="G122" s="67"/>
      <c r="H122" s="83"/>
      <c r="I122" s="22"/>
      <c r="J122" s="22"/>
    </row>
    <row r="123" spans="4:10">
      <c r="D123" s="67"/>
      <c r="E123" s="67"/>
      <c r="F123" s="67"/>
      <c r="G123" s="67"/>
      <c r="H123" s="83"/>
      <c r="I123" s="22"/>
      <c r="J123" s="22"/>
    </row>
    <row r="124" spans="4:10">
      <c r="D124" s="67"/>
      <c r="E124" s="67"/>
      <c r="F124" s="67"/>
      <c r="G124" s="67"/>
      <c r="H124" s="83"/>
      <c r="I124" s="22"/>
      <c r="J124" s="22"/>
    </row>
    <row r="125" spans="4:10">
      <c r="D125" s="67"/>
      <c r="E125" s="67"/>
      <c r="F125" s="67"/>
      <c r="G125" s="67"/>
      <c r="H125" s="83"/>
      <c r="I125" s="22"/>
      <c r="J125" s="22"/>
    </row>
    <row r="126" spans="4:10">
      <c r="D126" s="67"/>
      <c r="E126" s="67"/>
      <c r="F126" s="67"/>
      <c r="G126" s="67"/>
      <c r="H126" s="83"/>
      <c r="I126" s="22"/>
      <c r="J126" s="22"/>
    </row>
    <row r="127" spans="4:10">
      <c r="D127" s="67"/>
      <c r="E127" s="67"/>
      <c r="F127" s="67"/>
      <c r="G127" s="67"/>
      <c r="H127" s="83"/>
      <c r="I127" s="22"/>
      <c r="J127" s="22"/>
    </row>
    <row r="128" spans="4:10">
      <c r="D128" s="67"/>
      <c r="E128" s="67"/>
      <c r="F128" s="67"/>
      <c r="G128" s="67"/>
      <c r="H128" s="83"/>
      <c r="I128" s="22"/>
      <c r="J128" s="22"/>
    </row>
    <row r="129" spans="4:10">
      <c r="D129" s="67"/>
      <c r="E129" s="67"/>
      <c r="F129" s="67"/>
      <c r="G129" s="67"/>
      <c r="H129" s="83"/>
      <c r="I129" s="22"/>
      <c r="J129" s="22"/>
    </row>
    <row r="130" spans="4:10">
      <c r="D130" s="67"/>
      <c r="E130" s="67"/>
      <c r="F130" s="67"/>
      <c r="G130" s="67"/>
      <c r="H130" s="83"/>
      <c r="I130" s="22"/>
      <c r="J130" s="22"/>
    </row>
    <row r="131" spans="4:10">
      <c r="D131" s="67"/>
      <c r="E131" s="67"/>
      <c r="F131" s="67"/>
      <c r="G131" s="67"/>
      <c r="H131" s="83"/>
      <c r="I131" s="22"/>
      <c r="J131" s="22"/>
    </row>
    <row r="132" spans="4:10">
      <c r="D132" s="67"/>
      <c r="E132" s="67"/>
      <c r="F132" s="67"/>
      <c r="G132" s="67"/>
      <c r="H132" s="83"/>
      <c r="I132" s="22"/>
      <c r="J132" s="22"/>
    </row>
    <row r="133" spans="4:10">
      <c r="D133" s="67"/>
      <c r="E133" s="67"/>
      <c r="F133" s="67"/>
      <c r="G133" s="67"/>
      <c r="H133" s="83"/>
      <c r="I133" s="22"/>
      <c r="J133" s="22"/>
    </row>
    <row r="134" spans="4:10">
      <c r="D134" s="67"/>
      <c r="E134" s="67"/>
      <c r="F134" s="67"/>
      <c r="G134" s="67"/>
      <c r="H134" s="83"/>
      <c r="I134" s="22"/>
      <c r="J134" s="22"/>
    </row>
    <row r="135" spans="4:10">
      <c r="D135" s="67"/>
      <c r="E135" s="67"/>
      <c r="F135" s="67"/>
      <c r="G135" s="67"/>
      <c r="H135" s="83"/>
      <c r="I135" s="22"/>
      <c r="J135" s="22"/>
    </row>
    <row r="136" spans="4:10">
      <c r="D136" s="67"/>
      <c r="E136" s="67"/>
      <c r="F136" s="67"/>
      <c r="G136" s="67"/>
      <c r="H136" s="83"/>
      <c r="I136" s="22"/>
      <c r="J136" s="22"/>
    </row>
    <row r="137" spans="4:10">
      <c r="D137" s="67"/>
      <c r="E137" s="67"/>
      <c r="F137" s="67"/>
      <c r="G137" s="67"/>
      <c r="H137" s="83"/>
      <c r="I137" s="22"/>
      <c r="J137" s="22"/>
    </row>
    <row r="138" spans="4:10">
      <c r="D138" s="67"/>
      <c r="E138" s="67"/>
      <c r="F138" s="67"/>
      <c r="G138" s="67"/>
      <c r="H138" s="83"/>
      <c r="I138" s="22"/>
      <c r="J138" s="22"/>
    </row>
    <row r="139" spans="4:10">
      <c r="D139" s="67"/>
      <c r="E139" s="67"/>
      <c r="F139" s="67"/>
      <c r="G139" s="67"/>
      <c r="H139" s="83"/>
      <c r="I139" s="22"/>
      <c r="J139" s="22"/>
    </row>
    <row r="140" spans="4:10">
      <c r="D140" s="67"/>
      <c r="E140" s="67"/>
      <c r="F140" s="67"/>
      <c r="G140" s="67"/>
      <c r="H140" s="83"/>
      <c r="I140" s="22"/>
      <c r="J140" s="22"/>
    </row>
    <row r="141" spans="4:10">
      <c r="D141" s="67"/>
      <c r="E141" s="67"/>
      <c r="F141" s="67"/>
      <c r="G141" s="67"/>
      <c r="H141" s="83"/>
      <c r="I141" s="22"/>
      <c r="J141" s="22"/>
    </row>
    <row r="142" spans="4:10">
      <c r="D142" s="67"/>
      <c r="E142" s="67"/>
      <c r="F142" s="67"/>
      <c r="G142" s="67"/>
      <c r="H142" s="83"/>
      <c r="I142" s="22"/>
      <c r="J142" s="22"/>
    </row>
    <row r="143" spans="4:10">
      <c r="D143" s="67"/>
      <c r="E143" s="67"/>
      <c r="F143" s="67"/>
      <c r="G143" s="67"/>
      <c r="H143" s="83"/>
      <c r="I143" s="22"/>
      <c r="J143" s="22"/>
    </row>
    <row r="144" spans="4:10">
      <c r="D144" s="67"/>
      <c r="E144" s="67"/>
      <c r="F144" s="67"/>
      <c r="G144" s="67"/>
      <c r="H144" s="83"/>
      <c r="I144" s="22"/>
      <c r="J144" s="22"/>
    </row>
    <row r="145" spans="4:10">
      <c r="D145" s="67"/>
      <c r="E145" s="67"/>
      <c r="F145" s="67"/>
      <c r="G145" s="67"/>
      <c r="H145" s="83"/>
      <c r="I145" s="22"/>
      <c r="J145" s="22"/>
    </row>
    <row r="146" spans="4:10">
      <c r="D146" s="67"/>
      <c r="E146" s="67"/>
      <c r="F146" s="67"/>
      <c r="G146" s="67"/>
      <c r="H146" s="83"/>
      <c r="I146" s="22"/>
      <c r="J146" s="22"/>
    </row>
    <row r="147" spans="4:10">
      <c r="D147" s="67"/>
      <c r="E147" s="67"/>
      <c r="F147" s="67"/>
      <c r="G147" s="67"/>
      <c r="H147" s="83"/>
      <c r="I147" s="22"/>
      <c r="J147" s="22"/>
    </row>
    <row r="148" spans="4:10">
      <c r="D148" s="67"/>
      <c r="E148" s="67"/>
      <c r="F148" s="67"/>
      <c r="G148" s="67"/>
      <c r="H148" s="83"/>
      <c r="I148" s="22"/>
      <c r="J148" s="22"/>
    </row>
    <row r="149" spans="4:10">
      <c r="D149" s="67"/>
      <c r="E149" s="67"/>
      <c r="F149" s="67"/>
      <c r="G149" s="67"/>
      <c r="H149" s="83"/>
      <c r="I149" s="22"/>
      <c r="J149" s="22"/>
    </row>
    <row r="150" spans="4:10">
      <c r="D150" s="67"/>
      <c r="E150" s="67"/>
      <c r="F150" s="67"/>
      <c r="G150" s="67"/>
      <c r="H150" s="83"/>
      <c r="I150" s="22"/>
      <c r="J150" s="22"/>
    </row>
    <row r="151" spans="4:10">
      <c r="D151" s="67"/>
      <c r="E151" s="67"/>
      <c r="F151" s="67"/>
      <c r="G151" s="67"/>
      <c r="H151" s="83"/>
      <c r="I151" s="22"/>
      <c r="J151" s="22"/>
    </row>
    <row r="152" spans="4:10">
      <c r="D152" s="67"/>
      <c r="E152" s="67"/>
      <c r="F152" s="67"/>
      <c r="G152" s="67"/>
      <c r="H152" s="83"/>
      <c r="I152" s="22"/>
      <c r="J152" s="22"/>
    </row>
    <row r="153" spans="4:10">
      <c r="D153" s="67"/>
      <c r="E153" s="67"/>
      <c r="F153" s="67"/>
      <c r="G153" s="67"/>
      <c r="H153" s="83"/>
      <c r="I153" s="22"/>
      <c r="J153" s="22"/>
    </row>
    <row r="154" spans="4:10">
      <c r="D154" s="67"/>
      <c r="E154" s="67"/>
      <c r="F154" s="67"/>
      <c r="G154" s="67"/>
      <c r="H154" s="83"/>
      <c r="I154" s="22"/>
      <c r="J154" s="22"/>
    </row>
    <row r="155" spans="4:10">
      <c r="D155" s="67"/>
      <c r="E155" s="67"/>
      <c r="F155" s="67"/>
      <c r="G155" s="67"/>
      <c r="H155" s="83"/>
      <c r="I155" s="22"/>
      <c r="J155" s="22"/>
    </row>
    <row r="156" spans="4:10">
      <c r="D156" s="67"/>
      <c r="E156" s="67"/>
      <c r="F156" s="67"/>
      <c r="G156" s="67"/>
      <c r="H156" s="83"/>
      <c r="I156" s="22"/>
      <c r="J156" s="22"/>
    </row>
    <row r="157" spans="4:10">
      <c r="D157" s="67"/>
      <c r="E157" s="67"/>
      <c r="F157" s="67"/>
      <c r="G157" s="67"/>
      <c r="H157" s="83"/>
      <c r="I157" s="22"/>
      <c r="J157" s="22"/>
    </row>
    <row r="158" spans="4:10">
      <c r="D158" s="67"/>
      <c r="E158" s="67"/>
      <c r="F158" s="67"/>
      <c r="G158" s="67"/>
      <c r="H158" s="83"/>
      <c r="I158" s="22"/>
      <c r="J158" s="22"/>
    </row>
    <row r="159" spans="4:10">
      <c r="D159" s="67"/>
      <c r="E159" s="67"/>
      <c r="F159" s="67"/>
      <c r="G159" s="67"/>
      <c r="H159" s="83"/>
      <c r="I159" s="22"/>
      <c r="J159" s="22"/>
    </row>
    <row r="160" spans="4:10">
      <c r="D160" s="67"/>
      <c r="E160" s="67"/>
      <c r="F160" s="67"/>
      <c r="G160" s="67"/>
      <c r="H160" s="83"/>
      <c r="I160" s="22"/>
      <c r="J160" s="22"/>
    </row>
    <row r="161" spans="4:10">
      <c r="D161" s="67"/>
      <c r="E161" s="67"/>
      <c r="F161" s="67"/>
      <c r="G161" s="67"/>
      <c r="H161" s="83"/>
      <c r="I161" s="22"/>
      <c r="J161" s="22"/>
    </row>
    <row r="162" spans="4:10">
      <c r="D162" s="67"/>
      <c r="E162" s="67"/>
      <c r="F162" s="67"/>
      <c r="G162" s="67"/>
      <c r="H162" s="83"/>
      <c r="I162" s="22"/>
      <c r="J162" s="22"/>
    </row>
    <row r="163" spans="4:10">
      <c r="D163" s="67"/>
      <c r="E163" s="67"/>
      <c r="F163" s="67"/>
      <c r="G163" s="67"/>
      <c r="H163" s="83"/>
      <c r="I163" s="22"/>
      <c r="J163" s="22"/>
    </row>
    <row r="164" spans="4:10">
      <c r="D164" s="67"/>
      <c r="E164" s="67"/>
      <c r="F164" s="67"/>
      <c r="G164" s="67"/>
      <c r="H164" s="83"/>
      <c r="I164" s="22"/>
      <c r="J164" s="22"/>
    </row>
    <row r="165" spans="4:10">
      <c r="D165" s="67"/>
      <c r="E165" s="67"/>
      <c r="F165" s="67"/>
      <c r="G165" s="67"/>
      <c r="H165" s="83"/>
      <c r="I165" s="22"/>
      <c r="J165" s="22"/>
    </row>
    <row r="166" spans="4:10">
      <c r="D166" s="67"/>
      <c r="E166" s="67"/>
      <c r="F166" s="67"/>
      <c r="G166" s="67"/>
      <c r="H166" s="83"/>
      <c r="I166" s="22"/>
      <c r="J166" s="22"/>
    </row>
    <row r="167" spans="4:10">
      <c r="D167" s="67"/>
      <c r="E167" s="67"/>
      <c r="F167" s="67"/>
      <c r="G167" s="67"/>
      <c r="H167" s="83"/>
      <c r="I167" s="22"/>
      <c r="J167" s="22"/>
    </row>
    <row r="168" spans="4:10">
      <c r="D168" s="67"/>
      <c r="E168" s="67"/>
      <c r="F168" s="67"/>
      <c r="G168" s="67"/>
      <c r="H168" s="83"/>
      <c r="I168" s="22"/>
      <c r="J168" s="22"/>
    </row>
    <row r="169" spans="4:10">
      <c r="D169" s="67"/>
      <c r="E169" s="67"/>
      <c r="F169" s="67"/>
      <c r="G169" s="67"/>
      <c r="H169" s="83"/>
      <c r="I169" s="22"/>
      <c r="J169" s="22"/>
    </row>
    <row r="170" spans="4:10">
      <c r="D170" s="67"/>
      <c r="E170" s="67"/>
      <c r="F170" s="67"/>
      <c r="G170" s="67"/>
      <c r="H170" s="83"/>
      <c r="I170" s="22"/>
      <c r="J170" s="22"/>
    </row>
    <row r="171" spans="4:10">
      <c r="D171" s="67"/>
      <c r="E171" s="67"/>
      <c r="F171" s="67"/>
      <c r="G171" s="67"/>
      <c r="H171" s="83"/>
      <c r="I171" s="22"/>
      <c r="J171" s="22"/>
    </row>
    <row r="172" spans="4:10">
      <c r="D172" s="67"/>
      <c r="E172" s="67"/>
      <c r="F172" s="67"/>
      <c r="G172" s="67"/>
      <c r="H172" s="83"/>
      <c r="I172" s="22"/>
      <c r="J172" s="22"/>
    </row>
    <row r="173" spans="4:10">
      <c r="D173" s="67"/>
      <c r="E173" s="67"/>
      <c r="F173" s="67"/>
      <c r="G173" s="67"/>
      <c r="H173" s="83"/>
      <c r="I173" s="22"/>
      <c r="J173" s="22"/>
    </row>
    <row r="174" spans="4:10">
      <c r="D174" s="67"/>
      <c r="E174" s="67"/>
      <c r="F174" s="67"/>
      <c r="G174" s="67"/>
      <c r="H174" s="83"/>
      <c r="I174" s="22"/>
      <c r="J174" s="22"/>
    </row>
    <row r="175" spans="4:10">
      <c r="D175" s="67"/>
      <c r="E175" s="67"/>
      <c r="F175" s="67"/>
      <c r="G175" s="67"/>
      <c r="H175" s="83"/>
      <c r="I175" s="22"/>
      <c r="J175" s="22"/>
    </row>
    <row r="176" spans="4:10">
      <c r="D176" s="67"/>
      <c r="E176" s="67"/>
      <c r="F176" s="67"/>
      <c r="G176" s="67"/>
      <c r="H176" s="83"/>
      <c r="I176" s="22"/>
      <c r="J176" s="22"/>
    </row>
    <row r="177" spans="4:10">
      <c r="D177" s="67"/>
      <c r="E177" s="67"/>
      <c r="F177" s="67"/>
      <c r="G177" s="67"/>
      <c r="H177" s="83"/>
      <c r="I177" s="22"/>
      <c r="J177" s="22"/>
    </row>
    <row r="178" spans="4:10">
      <c r="D178" s="67"/>
      <c r="E178" s="67"/>
      <c r="F178" s="67"/>
      <c r="G178" s="67"/>
      <c r="H178" s="83"/>
      <c r="I178" s="22"/>
      <c r="J178" s="22"/>
    </row>
    <row r="179" spans="4:10">
      <c r="D179" s="67"/>
      <c r="E179" s="67"/>
      <c r="F179" s="67"/>
      <c r="G179" s="67"/>
      <c r="H179" s="83"/>
      <c r="I179" s="22"/>
      <c r="J179" s="22"/>
    </row>
    <row r="180" spans="4:10">
      <c r="D180" s="67"/>
      <c r="E180" s="67"/>
      <c r="F180" s="67"/>
      <c r="G180" s="67"/>
      <c r="H180" s="83"/>
      <c r="I180" s="22"/>
      <c r="J180" s="22"/>
    </row>
    <row r="181" spans="4:10">
      <c r="D181" s="67"/>
      <c r="E181" s="67"/>
      <c r="F181" s="67"/>
      <c r="G181" s="67"/>
      <c r="H181" s="83"/>
      <c r="I181" s="22"/>
      <c r="J181" s="22"/>
    </row>
    <row r="182" spans="4:10">
      <c r="D182" s="67"/>
      <c r="E182" s="67"/>
      <c r="F182" s="67"/>
      <c r="G182" s="67"/>
      <c r="H182" s="83"/>
      <c r="I182" s="22"/>
      <c r="J182" s="22"/>
    </row>
    <row r="183" spans="4:10">
      <c r="D183" s="67"/>
      <c r="E183" s="67"/>
      <c r="F183" s="67"/>
      <c r="G183" s="67"/>
      <c r="H183" s="83"/>
      <c r="I183" s="22"/>
      <c r="J183" s="22"/>
    </row>
    <row r="184" spans="4:10">
      <c r="D184" s="67"/>
      <c r="E184" s="67"/>
      <c r="F184" s="67"/>
      <c r="G184" s="67"/>
      <c r="H184" s="83"/>
      <c r="I184" s="22"/>
      <c r="J184" s="22"/>
    </row>
    <row r="185" spans="4:10">
      <c r="D185" s="67"/>
      <c r="E185" s="67"/>
      <c r="F185" s="67"/>
      <c r="G185" s="67"/>
      <c r="H185" s="83"/>
      <c r="I185" s="22"/>
      <c r="J185" s="22"/>
    </row>
    <row r="186" spans="4:10">
      <c r="D186" s="67"/>
      <c r="E186" s="67"/>
      <c r="F186" s="67"/>
      <c r="G186" s="67"/>
      <c r="H186" s="83"/>
      <c r="I186" s="22"/>
      <c r="J186" s="22"/>
    </row>
    <row r="187" spans="4:10">
      <c r="D187" s="67"/>
      <c r="E187" s="67"/>
      <c r="F187" s="67"/>
      <c r="G187" s="67"/>
      <c r="H187" s="83"/>
      <c r="I187" s="22"/>
      <c r="J187" s="22"/>
    </row>
    <row r="188" spans="4:10">
      <c r="D188" s="67"/>
      <c r="E188" s="67"/>
      <c r="F188" s="67"/>
      <c r="G188" s="67"/>
      <c r="H188" s="83"/>
      <c r="I188" s="22"/>
      <c r="J188" s="22"/>
    </row>
    <row r="189" spans="4:10">
      <c r="D189" s="67"/>
      <c r="E189" s="67"/>
      <c r="F189" s="67"/>
      <c r="G189" s="67"/>
      <c r="H189" s="83"/>
      <c r="I189" s="22"/>
      <c r="J189" s="22"/>
    </row>
    <row r="190" spans="4:10">
      <c r="D190" s="67"/>
      <c r="E190" s="67"/>
      <c r="F190" s="67"/>
      <c r="G190" s="67"/>
      <c r="H190" s="83"/>
      <c r="I190" s="22"/>
      <c r="J190" s="22"/>
    </row>
    <row r="191" spans="4:10">
      <c r="D191" s="67"/>
      <c r="E191" s="67"/>
      <c r="F191" s="67"/>
      <c r="G191" s="67"/>
      <c r="H191" s="83"/>
      <c r="I191" s="22"/>
      <c r="J191" s="22"/>
    </row>
    <row r="192" spans="4:10">
      <c r="D192" s="67"/>
      <c r="E192" s="67"/>
      <c r="F192" s="67"/>
      <c r="G192" s="67"/>
      <c r="H192" s="83"/>
      <c r="I192" s="22"/>
      <c r="J192" s="22"/>
    </row>
    <row r="193" spans="4:10">
      <c r="D193" s="67"/>
      <c r="E193" s="67"/>
      <c r="F193" s="67"/>
      <c r="G193" s="67"/>
      <c r="H193" s="83"/>
      <c r="I193" s="22"/>
      <c r="J193" s="22"/>
    </row>
    <row r="194" spans="4:10">
      <c r="D194" s="67"/>
      <c r="E194" s="67"/>
      <c r="F194" s="67"/>
      <c r="G194" s="67"/>
      <c r="H194" s="83"/>
      <c r="I194" s="22"/>
      <c r="J194" s="22"/>
    </row>
    <row r="195" spans="4:10">
      <c r="D195" s="67"/>
      <c r="E195" s="67"/>
      <c r="F195" s="67"/>
      <c r="G195" s="67"/>
      <c r="H195" s="83"/>
      <c r="I195" s="22"/>
      <c r="J195" s="22"/>
    </row>
    <row r="196" spans="4:10">
      <c r="D196" s="67"/>
      <c r="E196" s="67"/>
      <c r="F196" s="67"/>
      <c r="G196" s="67"/>
      <c r="H196" s="83"/>
      <c r="I196" s="22"/>
      <c r="J196" s="22"/>
    </row>
    <row r="197" spans="4:10">
      <c r="D197" s="67"/>
      <c r="E197" s="67"/>
      <c r="F197" s="67"/>
      <c r="G197" s="67"/>
      <c r="H197" s="83"/>
      <c r="I197" s="22"/>
      <c r="J197" s="22"/>
    </row>
    <row r="198" spans="4:10">
      <c r="D198" s="67"/>
      <c r="E198" s="67"/>
      <c r="F198" s="67"/>
      <c r="G198" s="67"/>
      <c r="H198" s="83"/>
      <c r="I198" s="22"/>
      <c r="J198" s="22"/>
    </row>
    <row r="199" spans="4:10">
      <c r="D199" s="67"/>
      <c r="E199" s="67"/>
      <c r="F199" s="67"/>
      <c r="G199" s="67"/>
      <c r="H199" s="83"/>
      <c r="I199" s="22"/>
      <c r="J199" s="22"/>
    </row>
    <row r="200" spans="4:10">
      <c r="D200" s="67"/>
      <c r="E200" s="67"/>
      <c r="F200" s="67"/>
      <c r="G200" s="67"/>
      <c r="H200" s="83"/>
      <c r="I200" s="22"/>
      <c r="J200" s="22"/>
    </row>
    <row r="201" spans="4:10">
      <c r="D201" s="67"/>
      <c r="E201" s="67"/>
      <c r="F201" s="67"/>
      <c r="G201" s="67"/>
      <c r="H201" s="83"/>
      <c r="I201" s="22"/>
      <c r="J201" s="22"/>
    </row>
    <row r="202" spans="4:10">
      <c r="D202" s="67"/>
      <c r="E202" s="67"/>
      <c r="F202" s="67"/>
      <c r="G202" s="67"/>
      <c r="H202" s="83"/>
      <c r="I202" s="22"/>
      <c r="J202" s="22"/>
    </row>
    <row r="203" spans="4:10">
      <c r="D203" s="67"/>
      <c r="E203" s="67"/>
      <c r="F203" s="67"/>
      <c r="G203" s="67"/>
      <c r="H203" s="83"/>
      <c r="I203" s="22"/>
      <c r="J203" s="22"/>
    </row>
    <row r="204" spans="4:10">
      <c r="D204" s="67"/>
      <c r="E204" s="67"/>
      <c r="F204" s="67"/>
      <c r="G204" s="67"/>
      <c r="H204" s="83"/>
      <c r="I204" s="22"/>
      <c r="J204" s="22"/>
    </row>
    <row r="205" spans="4:10">
      <c r="D205" s="67"/>
      <c r="E205" s="67"/>
      <c r="F205" s="67"/>
      <c r="G205" s="67"/>
      <c r="H205" s="83"/>
      <c r="I205" s="22"/>
      <c r="J205" s="22"/>
    </row>
    <row r="206" spans="4:10">
      <c r="D206" s="67"/>
      <c r="E206" s="67"/>
      <c r="F206" s="67"/>
      <c r="G206" s="67"/>
      <c r="H206" s="83"/>
      <c r="I206" s="22"/>
      <c r="J206" s="22"/>
    </row>
    <row r="207" spans="4:10">
      <c r="D207" s="67"/>
      <c r="E207" s="67"/>
      <c r="F207" s="67"/>
      <c r="G207" s="67"/>
      <c r="H207" s="83"/>
      <c r="I207" s="22"/>
      <c r="J207" s="22"/>
    </row>
    <row r="208" spans="4:10">
      <c r="D208" s="67"/>
      <c r="E208" s="67"/>
      <c r="F208" s="67"/>
      <c r="G208" s="67"/>
      <c r="H208" s="83"/>
      <c r="I208" s="22"/>
      <c r="J208" s="22"/>
    </row>
    <row r="209" spans="4:10">
      <c r="D209" s="67"/>
      <c r="E209" s="67"/>
      <c r="F209" s="67"/>
      <c r="G209" s="67"/>
      <c r="H209" s="83"/>
      <c r="I209" s="22"/>
      <c r="J209" s="22"/>
    </row>
    <row r="210" spans="4:10">
      <c r="D210" s="67"/>
      <c r="E210" s="67"/>
      <c r="F210" s="67"/>
      <c r="G210" s="67"/>
      <c r="H210" s="83"/>
      <c r="I210" s="22"/>
      <c r="J210" s="22"/>
    </row>
    <row r="211" spans="4:10">
      <c r="D211" s="67"/>
      <c r="E211" s="67"/>
      <c r="F211" s="67"/>
      <c r="G211" s="67"/>
      <c r="H211" s="83"/>
      <c r="I211" s="22"/>
      <c r="J211" s="22"/>
    </row>
    <row r="212" spans="4:10">
      <c r="D212" s="67"/>
      <c r="E212" s="67"/>
      <c r="F212" s="67"/>
      <c r="G212" s="67"/>
      <c r="H212" s="83"/>
      <c r="I212" s="22"/>
      <c r="J212" s="22"/>
    </row>
    <row r="213" spans="4:10">
      <c r="D213" s="67"/>
      <c r="E213" s="67"/>
      <c r="F213" s="67"/>
      <c r="G213" s="67"/>
      <c r="H213" s="83"/>
      <c r="I213" s="22"/>
      <c r="J213" s="22"/>
    </row>
    <row r="214" spans="4:10">
      <c r="D214" s="67"/>
      <c r="E214" s="67"/>
      <c r="F214" s="67"/>
      <c r="G214" s="67"/>
      <c r="H214" s="83"/>
      <c r="I214" s="22"/>
      <c r="J214" s="22"/>
    </row>
    <row r="215" spans="4:10">
      <c r="D215" s="67"/>
      <c r="E215" s="67"/>
      <c r="F215" s="67"/>
      <c r="G215" s="67"/>
      <c r="H215" s="83"/>
      <c r="I215" s="22"/>
      <c r="J215" s="22"/>
    </row>
    <row r="216" spans="4:10">
      <c r="D216" s="67"/>
      <c r="E216" s="67"/>
      <c r="F216" s="67"/>
      <c r="G216" s="67"/>
      <c r="H216" s="83"/>
      <c r="I216" s="22"/>
      <c r="J216" s="22"/>
    </row>
    <row r="217" spans="4:10">
      <c r="D217" s="67"/>
      <c r="E217" s="67"/>
      <c r="F217" s="67"/>
      <c r="G217" s="67"/>
      <c r="H217" s="83"/>
      <c r="I217" s="22"/>
      <c r="J217" s="22"/>
    </row>
    <row r="218" spans="4:10">
      <c r="D218" s="67"/>
      <c r="E218" s="67"/>
      <c r="F218" s="67"/>
      <c r="G218" s="67"/>
      <c r="H218" s="83"/>
      <c r="I218" s="22"/>
      <c r="J218" s="22"/>
    </row>
    <row r="219" spans="4:10">
      <c r="D219" s="67"/>
      <c r="E219" s="67"/>
      <c r="F219" s="67"/>
      <c r="G219" s="67"/>
      <c r="H219" s="83"/>
      <c r="I219" s="22"/>
      <c r="J219" s="22"/>
    </row>
    <row r="220" spans="4:10">
      <c r="D220" s="67"/>
      <c r="E220" s="67"/>
      <c r="F220" s="67"/>
      <c r="G220" s="67"/>
      <c r="H220" s="83"/>
      <c r="I220" s="22"/>
      <c r="J220" s="22"/>
    </row>
    <row r="221" spans="4:10">
      <c r="D221" s="67"/>
      <c r="E221" s="67"/>
      <c r="F221" s="67"/>
      <c r="G221" s="67"/>
      <c r="H221" s="83"/>
      <c r="I221" s="22"/>
      <c r="J221" s="22"/>
    </row>
    <row r="222" spans="4:10">
      <c r="D222" s="67"/>
      <c r="E222" s="67"/>
      <c r="F222" s="67"/>
      <c r="G222" s="67"/>
      <c r="H222" s="83"/>
      <c r="I222" s="22"/>
      <c r="J222" s="22"/>
    </row>
    <row r="223" spans="4:10">
      <c r="D223" s="67"/>
      <c r="E223" s="67"/>
      <c r="F223" s="67"/>
      <c r="G223" s="67"/>
      <c r="H223" s="83"/>
      <c r="I223" s="22"/>
      <c r="J223" s="22"/>
    </row>
    <row r="224" spans="4: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row>
    <row r="263" spans="4:10">
      <c r="D263" s="67"/>
      <c r="E263" s="67"/>
      <c r="F263" s="67"/>
      <c r="G263" s="67"/>
      <c r="H263" s="83"/>
    </row>
    <row r="264" spans="4:10">
      <c r="D264" s="67"/>
      <c r="E264" s="67"/>
      <c r="F264" s="67"/>
      <c r="G264" s="67"/>
      <c r="H264" s="83"/>
    </row>
    <row r="265" spans="4:10">
      <c r="D265" s="67"/>
      <c r="E265" s="67"/>
      <c r="F265" s="67"/>
      <c r="G265" s="67"/>
      <c r="H265" s="83"/>
    </row>
    <row r="266" spans="4:10">
      <c r="D266" s="67"/>
      <c r="E266" s="67"/>
      <c r="F266" s="67"/>
      <c r="G266" s="67"/>
      <c r="H266" s="83"/>
    </row>
    <row r="267" spans="4:10">
      <c r="D267" s="67"/>
      <c r="E267" s="67"/>
      <c r="F267" s="67"/>
      <c r="G267" s="67"/>
      <c r="H267" s="83"/>
    </row>
    <row r="268" spans="4:10">
      <c r="D268" s="67"/>
      <c r="E268" s="67"/>
      <c r="F268" s="67"/>
      <c r="G268" s="67"/>
      <c r="H268" s="83"/>
    </row>
    <row r="269" spans="4:10">
      <c r="D269" s="67"/>
      <c r="E269" s="67"/>
      <c r="F269" s="67"/>
      <c r="G269" s="67"/>
      <c r="H269" s="83"/>
    </row>
    <row r="270" spans="4:10">
      <c r="D270" s="67"/>
      <c r="E270" s="67"/>
      <c r="F270" s="67"/>
      <c r="G270" s="67"/>
      <c r="H270" s="83"/>
    </row>
    <row r="271" spans="4:10">
      <c r="D271" s="67"/>
      <c r="E271" s="67"/>
      <c r="F271" s="67"/>
      <c r="G271" s="67"/>
      <c r="H271" s="83"/>
    </row>
    <row r="272" spans="4:10">
      <c r="D272" s="67"/>
      <c r="E272" s="67"/>
      <c r="F272" s="67"/>
      <c r="G272" s="67"/>
      <c r="H272" s="83"/>
    </row>
    <row r="273" spans="4:8">
      <c r="D273" s="67"/>
      <c r="E273" s="67"/>
      <c r="F273" s="67"/>
      <c r="G273" s="67"/>
      <c r="H273" s="83"/>
    </row>
    <row r="274" spans="4:8">
      <c r="D274" s="67"/>
      <c r="E274" s="67"/>
      <c r="F274" s="67"/>
      <c r="G274" s="67"/>
      <c r="H274" s="83"/>
    </row>
    <row r="275" spans="4:8">
      <c r="D275" s="67"/>
      <c r="E275" s="67"/>
      <c r="F275" s="67"/>
      <c r="G275" s="67"/>
      <c r="H275" s="83"/>
    </row>
    <row r="276" spans="4:8">
      <c r="D276" s="67"/>
      <c r="E276" s="67"/>
      <c r="F276" s="67"/>
      <c r="G276" s="67"/>
      <c r="H276" s="83"/>
    </row>
    <row r="277" spans="4:8">
      <c r="D277" s="67"/>
      <c r="E277" s="67"/>
      <c r="F277" s="67"/>
      <c r="G277" s="67"/>
      <c r="H277" s="83"/>
    </row>
    <row r="278" spans="4:8">
      <c r="D278" s="67"/>
      <c r="E278" s="67"/>
      <c r="F278" s="67"/>
      <c r="G278" s="67"/>
      <c r="H278" s="83"/>
    </row>
    <row r="279" spans="4:8">
      <c r="D279" s="67"/>
      <c r="E279" s="67"/>
      <c r="F279" s="67"/>
      <c r="G279" s="67"/>
      <c r="H279" s="83"/>
    </row>
    <row r="280" spans="4:8">
      <c r="D280" s="67"/>
      <c r="E280" s="67"/>
      <c r="F280" s="67"/>
      <c r="G280" s="67"/>
      <c r="H280" s="83"/>
    </row>
    <row r="281" spans="4:8">
      <c r="D281" s="67"/>
      <c r="E281" s="67"/>
      <c r="F281" s="67"/>
      <c r="G281" s="67"/>
      <c r="H281" s="83"/>
    </row>
    <row r="282" spans="4:8">
      <c r="D282" s="67"/>
      <c r="E282" s="67"/>
      <c r="F282" s="67"/>
      <c r="G282" s="67"/>
      <c r="H282" s="83"/>
    </row>
    <row r="283" spans="4:8">
      <c r="D283" s="67"/>
      <c r="E283" s="67"/>
      <c r="F283" s="67"/>
      <c r="G283" s="67"/>
      <c r="H283" s="83"/>
    </row>
    <row r="284" spans="4:8">
      <c r="D284" s="67"/>
      <c r="E284" s="67"/>
      <c r="F284" s="67"/>
      <c r="G284" s="67"/>
      <c r="H284" s="83"/>
    </row>
  </sheetData>
  <sheetProtection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F2F2-DCE7-4919-9C4F-EAA4D61D8F34}">
  <sheetPr>
    <pageSetUpPr fitToPage="1"/>
  </sheetPr>
  <dimension ref="A1:Z41"/>
  <sheetViews>
    <sheetView view="pageBreakPreview" zoomScaleNormal="100" zoomScaleSheetLayoutView="100" workbookViewId="0">
      <selection activeCell="G24" sqref="G24:J24"/>
    </sheetView>
  </sheetViews>
  <sheetFormatPr defaultColWidth="9" defaultRowHeight="18" customHeight="1"/>
  <cols>
    <col min="1" max="19" width="4.77734375" style="177" customWidth="1"/>
    <col min="20" max="20" width="4.21875" style="177" customWidth="1"/>
    <col min="21" max="16384" width="9" style="177"/>
  </cols>
  <sheetData>
    <row r="1" spans="1:26" ht="18" customHeight="1" thickBot="1">
      <c r="A1" s="177" t="s">
        <v>1932</v>
      </c>
    </row>
    <row r="2" spans="1:26" ht="18" customHeight="1" thickBot="1">
      <c r="S2" s="43" t="str">
        <f>IF(AND(N38&lt;&gt;"",N39&lt;&gt;"",N40&lt;&gt;"",N41&lt;&gt;"",O4&lt;&gt;"",Q4&lt;&gt;"",K10&lt;&gt;"",K11&lt;&gt;"",O11&lt;&gt;"",G24&lt;&gt;""),"○","×")</f>
        <v>○</v>
      </c>
      <c r="T2" s="178"/>
      <c r="U2" s="381" t="s">
        <v>1933</v>
      </c>
      <c r="V2" s="382"/>
      <c r="W2" s="382"/>
      <c r="X2" s="382"/>
      <c r="Y2" s="382"/>
      <c r="Z2" s="383"/>
    </row>
    <row r="4" spans="1:26" ht="18" customHeight="1">
      <c r="N4" s="179" t="s">
        <v>1934</v>
      </c>
      <c r="O4" s="180">
        <f>IF('別紙様式3-1（補助金）'!G40="","",'別紙様式3-1（補助金）'!G40)</f>
        <v>10</v>
      </c>
      <c r="P4" s="181" t="s">
        <v>1935</v>
      </c>
      <c r="Q4" s="180">
        <f>IF('別紙様式3-1（補助金）'!J40="","",'別紙様式3-1（補助金）'!J40)</f>
        <v>1</v>
      </c>
      <c r="R4" s="181" t="s">
        <v>5</v>
      </c>
    </row>
    <row r="7" spans="1:26" ht="18" customHeight="1">
      <c r="A7" s="177" t="s">
        <v>1936</v>
      </c>
    </row>
    <row r="10" spans="1:26" ht="18" customHeight="1">
      <c r="H10" s="439" t="s">
        <v>1937</v>
      </c>
      <c r="I10" s="439"/>
      <c r="K10" s="440" t="str">
        <f>IF(基本情報入力シート!M23="","",基本情報入力シート!M23)</f>
        <v>社会福祉法人　福島県</v>
      </c>
      <c r="L10" s="440"/>
      <c r="M10" s="440"/>
      <c r="N10" s="440"/>
      <c r="O10" s="440"/>
      <c r="P10" s="440"/>
      <c r="Q10" s="440"/>
      <c r="R10" s="440"/>
      <c r="S10" s="440"/>
    </row>
    <row r="11" spans="1:26" ht="18" customHeight="1">
      <c r="H11" s="439" t="s">
        <v>1938</v>
      </c>
      <c r="I11" s="441"/>
      <c r="K11" s="440" t="str">
        <f>IF(基本情報入力シート!M27="","",基本情報入力シート!M27)</f>
        <v>代表</v>
      </c>
      <c r="L11" s="440"/>
      <c r="M11" s="440"/>
      <c r="O11" s="440" t="str">
        <f>IF(基本情報入力シート!M28="","",基本情報入力シート!M28)</f>
        <v>福島　太郎</v>
      </c>
      <c r="P11" s="440"/>
      <c r="Q11" s="440"/>
      <c r="R11" s="440"/>
    </row>
    <row r="12" spans="1:26" ht="18" customHeight="1">
      <c r="H12" s="442" t="s">
        <v>1939</v>
      </c>
      <c r="I12" s="443"/>
      <c r="K12" s="440"/>
      <c r="L12" s="440"/>
      <c r="M12" s="440"/>
      <c r="O12" s="440"/>
      <c r="P12" s="440"/>
      <c r="Q12" s="440"/>
      <c r="R12" s="440"/>
    </row>
    <row r="15" spans="1:26" ht="18" customHeight="1">
      <c r="A15" s="444" t="s">
        <v>1940</v>
      </c>
      <c r="B15" s="444"/>
      <c r="C15" s="444"/>
      <c r="D15" s="444"/>
      <c r="E15" s="444"/>
      <c r="F15" s="444"/>
      <c r="G15" s="444"/>
      <c r="H15" s="444"/>
      <c r="I15" s="444"/>
      <c r="J15" s="444"/>
      <c r="K15" s="444"/>
      <c r="L15" s="444"/>
      <c r="M15" s="444"/>
      <c r="N15" s="444"/>
      <c r="O15" s="444"/>
      <c r="P15" s="444"/>
      <c r="Q15" s="444"/>
      <c r="R15" s="444"/>
      <c r="S15" s="444"/>
    </row>
    <row r="17" spans="1:19" ht="18" customHeight="1">
      <c r="A17" s="445" t="s">
        <v>1941</v>
      </c>
      <c r="B17" s="445"/>
      <c r="C17" s="445"/>
      <c r="D17" s="445"/>
      <c r="E17" s="445"/>
      <c r="F17" s="445"/>
      <c r="G17" s="445"/>
      <c r="H17" s="445"/>
      <c r="I17" s="445"/>
      <c r="J17" s="445"/>
      <c r="K17" s="445"/>
      <c r="L17" s="445"/>
      <c r="M17" s="445"/>
      <c r="N17" s="445"/>
      <c r="O17" s="445"/>
      <c r="P17" s="445"/>
      <c r="Q17" s="445"/>
      <c r="R17" s="445"/>
      <c r="S17" s="445"/>
    </row>
    <row r="18" spans="1:19" ht="18" customHeight="1">
      <c r="A18" s="445"/>
      <c r="B18" s="445"/>
      <c r="C18" s="445"/>
      <c r="D18" s="445"/>
      <c r="E18" s="445"/>
      <c r="F18" s="445"/>
      <c r="G18" s="445"/>
      <c r="H18" s="445"/>
      <c r="I18" s="445"/>
      <c r="J18" s="445"/>
      <c r="K18" s="445"/>
      <c r="L18" s="445"/>
      <c r="M18" s="445"/>
      <c r="N18" s="445"/>
      <c r="O18" s="445"/>
      <c r="P18" s="445"/>
      <c r="Q18" s="445"/>
      <c r="R18" s="445"/>
      <c r="S18" s="445"/>
    </row>
    <row r="19" spans="1:19" ht="18" customHeight="1">
      <c r="A19" s="183"/>
      <c r="B19" s="183"/>
      <c r="C19" s="183"/>
      <c r="D19" s="183"/>
      <c r="E19" s="183"/>
      <c r="F19" s="183"/>
      <c r="G19" s="183"/>
      <c r="H19" s="183"/>
      <c r="I19" s="183"/>
      <c r="J19" s="183"/>
      <c r="K19" s="183"/>
      <c r="L19" s="183"/>
      <c r="M19" s="183"/>
      <c r="N19" s="183"/>
      <c r="O19" s="183"/>
      <c r="P19" s="183"/>
      <c r="Q19" s="183"/>
      <c r="R19" s="183"/>
      <c r="S19" s="183"/>
    </row>
    <row r="20" spans="1:19" ht="18" customHeight="1">
      <c r="A20" s="183"/>
      <c r="B20" s="183"/>
      <c r="C20" s="183"/>
      <c r="D20" s="183"/>
      <c r="E20" s="183"/>
      <c r="F20" s="183"/>
      <c r="G20" s="183"/>
      <c r="H20" s="183"/>
      <c r="I20" s="183"/>
      <c r="J20" s="183"/>
      <c r="K20" s="183"/>
      <c r="L20" s="183"/>
      <c r="M20" s="183"/>
      <c r="N20" s="183"/>
      <c r="O20" s="183"/>
      <c r="P20" s="183"/>
      <c r="Q20" s="183"/>
      <c r="R20" s="183"/>
      <c r="S20" s="183"/>
    </row>
    <row r="21" spans="1:19" ht="18" customHeight="1">
      <c r="A21" s="444" t="s">
        <v>1942</v>
      </c>
      <c r="B21" s="444"/>
      <c r="C21" s="444"/>
      <c r="D21" s="444"/>
      <c r="E21" s="444"/>
      <c r="F21" s="444"/>
      <c r="G21" s="444"/>
      <c r="H21" s="444"/>
      <c r="I21" s="444"/>
      <c r="J21" s="444"/>
      <c r="K21" s="444"/>
      <c r="L21" s="444"/>
      <c r="M21" s="444"/>
      <c r="N21" s="444"/>
      <c r="O21" s="444"/>
      <c r="P21" s="444"/>
      <c r="Q21" s="444"/>
      <c r="R21" s="444"/>
      <c r="S21" s="444"/>
    </row>
    <row r="22" spans="1:19" ht="18" customHeight="1">
      <c r="A22" s="182"/>
      <c r="B22" s="182"/>
      <c r="C22" s="182"/>
      <c r="D22" s="182"/>
      <c r="E22" s="182"/>
      <c r="F22" s="182"/>
      <c r="G22" s="182"/>
      <c r="H22" s="182"/>
      <c r="I22" s="182"/>
      <c r="J22" s="182"/>
      <c r="K22" s="182"/>
      <c r="L22" s="182"/>
      <c r="M22" s="182"/>
      <c r="N22" s="182"/>
      <c r="O22" s="182"/>
      <c r="P22" s="182"/>
      <c r="Q22" s="182"/>
      <c r="R22" s="182"/>
      <c r="S22" s="182"/>
    </row>
    <row r="24" spans="1:19" ht="18" customHeight="1">
      <c r="A24" s="177" t="s">
        <v>1943</v>
      </c>
      <c r="F24" s="184" t="s">
        <v>1944</v>
      </c>
      <c r="G24" s="446" cm="1">
        <f t="array" ref="G24">IF('別紙様式3-2（補助金）'!F5="","",SUM(SUMIFS('別紙様式3-2（補助金）'!I11:I110,'別紙様式3-2（補助金）'!H11:H110,【参考】数式用!B3:B24)))</f>
        <v>446436</v>
      </c>
      <c r="H24" s="446"/>
      <c r="I24" s="446"/>
      <c r="J24" s="446"/>
      <c r="K24" s="177" t="s">
        <v>4</v>
      </c>
    </row>
    <row r="25" spans="1:19" ht="18" customHeight="1">
      <c r="C25" s="181"/>
      <c r="D25" s="181"/>
      <c r="E25" s="181"/>
      <c r="F25" s="181"/>
    </row>
    <row r="26" spans="1:19" ht="18" customHeight="1">
      <c r="A26" s="445" t="s">
        <v>1945</v>
      </c>
      <c r="B26" s="445"/>
      <c r="C26" s="445"/>
      <c r="D26" s="445"/>
      <c r="E26" s="445"/>
      <c r="F26" s="445"/>
      <c r="G26" s="445"/>
      <c r="H26" s="445"/>
      <c r="I26" s="445"/>
      <c r="J26" s="445"/>
      <c r="K26" s="445"/>
      <c r="L26" s="445"/>
      <c r="M26" s="445"/>
      <c r="N26" s="445"/>
      <c r="O26" s="445"/>
      <c r="P26" s="445"/>
      <c r="Q26" s="445"/>
      <c r="R26" s="445"/>
      <c r="S26" s="445"/>
    </row>
    <row r="27" spans="1:19" ht="18" customHeight="1">
      <c r="A27" s="437" t="s">
        <v>1946</v>
      </c>
      <c r="B27" s="437"/>
      <c r="C27" s="438" t="s">
        <v>1947</v>
      </c>
      <c r="D27" s="438"/>
      <c r="E27" s="438"/>
      <c r="F27" s="438"/>
      <c r="G27" s="438"/>
      <c r="H27" s="438"/>
      <c r="I27" s="438"/>
      <c r="J27" s="438"/>
      <c r="K27" s="438"/>
      <c r="L27" s="438"/>
      <c r="M27" s="438"/>
      <c r="N27" s="438"/>
      <c r="O27" s="438"/>
      <c r="P27" s="438"/>
      <c r="Q27" s="438"/>
      <c r="R27" s="438"/>
      <c r="S27" s="438"/>
    </row>
    <row r="28" spans="1:19" ht="18" customHeight="1">
      <c r="A28" s="185"/>
      <c r="B28" s="185"/>
      <c r="C28" s="438"/>
      <c r="D28" s="438"/>
      <c r="E28" s="438"/>
      <c r="F28" s="438"/>
      <c r="G28" s="438"/>
      <c r="H28" s="438"/>
      <c r="I28" s="438"/>
      <c r="J28" s="438"/>
      <c r="K28" s="438"/>
      <c r="L28" s="438"/>
      <c r="M28" s="438"/>
      <c r="N28" s="438"/>
      <c r="O28" s="438"/>
      <c r="P28" s="438"/>
      <c r="Q28" s="438"/>
      <c r="R28" s="438"/>
      <c r="S28" s="438"/>
    </row>
    <row r="29" spans="1:19" ht="18" customHeight="1">
      <c r="A29" s="437" t="s">
        <v>1948</v>
      </c>
      <c r="B29" s="437"/>
      <c r="C29" s="445" t="s">
        <v>1949</v>
      </c>
      <c r="D29" s="445"/>
      <c r="E29" s="445"/>
      <c r="F29" s="445"/>
      <c r="G29" s="445"/>
      <c r="H29" s="445"/>
      <c r="I29" s="445"/>
      <c r="J29" s="445"/>
      <c r="K29" s="445"/>
      <c r="L29" s="445"/>
      <c r="M29" s="445"/>
      <c r="N29" s="445"/>
      <c r="O29" s="445"/>
      <c r="P29" s="445"/>
      <c r="Q29" s="445"/>
      <c r="R29" s="445"/>
      <c r="S29" s="445"/>
    </row>
    <row r="30" spans="1:19" ht="18" customHeight="1">
      <c r="C30" s="445"/>
      <c r="D30" s="445"/>
      <c r="E30" s="445"/>
      <c r="F30" s="445"/>
      <c r="G30" s="445"/>
      <c r="H30" s="445"/>
      <c r="I30" s="445"/>
      <c r="J30" s="445"/>
      <c r="K30" s="445"/>
      <c r="L30" s="445"/>
      <c r="M30" s="445"/>
      <c r="N30" s="445"/>
      <c r="O30" s="445"/>
      <c r="P30" s="445"/>
      <c r="Q30" s="445"/>
      <c r="R30" s="445"/>
      <c r="S30" s="445"/>
    </row>
    <row r="31" spans="1:19" ht="18" customHeight="1">
      <c r="A31" s="437"/>
      <c r="B31" s="437"/>
      <c r="C31" s="445"/>
      <c r="D31" s="445"/>
      <c r="E31" s="445"/>
      <c r="F31" s="445"/>
      <c r="G31" s="445"/>
      <c r="H31" s="445"/>
      <c r="I31" s="445"/>
      <c r="J31" s="445"/>
      <c r="K31" s="445"/>
      <c r="L31" s="445"/>
      <c r="M31" s="183"/>
      <c r="N31" s="183"/>
      <c r="O31" s="183"/>
      <c r="P31" s="183"/>
      <c r="Q31" s="183"/>
      <c r="R31" s="183"/>
      <c r="S31" s="183"/>
    </row>
    <row r="32" spans="1:19" ht="18" customHeight="1">
      <c r="A32" s="186"/>
      <c r="C32" s="183"/>
      <c r="D32" s="183"/>
      <c r="E32" s="183"/>
      <c r="F32" s="183"/>
      <c r="G32" s="183"/>
      <c r="H32" s="183"/>
      <c r="I32" s="183"/>
      <c r="J32" s="183"/>
      <c r="K32" s="183"/>
      <c r="L32" s="183"/>
      <c r="M32" s="183"/>
      <c r="N32" s="183"/>
      <c r="O32" s="183"/>
      <c r="P32" s="183"/>
      <c r="Q32" s="183"/>
      <c r="R32" s="183"/>
      <c r="S32" s="183"/>
    </row>
    <row r="33" spans="1:19" ht="18" customHeight="1">
      <c r="A33" s="186"/>
      <c r="C33" s="183"/>
      <c r="D33" s="183"/>
      <c r="E33" s="183"/>
      <c r="F33" s="183"/>
      <c r="G33" s="183"/>
      <c r="H33" s="183"/>
      <c r="I33" s="183"/>
      <c r="J33" s="183"/>
      <c r="K33" s="183"/>
      <c r="L33" s="183"/>
      <c r="M33" s="183"/>
      <c r="N33" s="183"/>
      <c r="O33" s="183"/>
      <c r="P33" s="183"/>
      <c r="Q33" s="183"/>
      <c r="R33" s="183"/>
      <c r="S33" s="183"/>
    </row>
    <row r="34" spans="1:19" ht="18" customHeight="1">
      <c r="A34" s="186"/>
      <c r="C34" s="183"/>
      <c r="D34" s="183"/>
      <c r="E34" s="183"/>
      <c r="F34" s="183"/>
      <c r="G34" s="183"/>
      <c r="H34" s="183"/>
      <c r="I34" s="183"/>
      <c r="J34" s="183"/>
      <c r="K34" s="183"/>
      <c r="L34" s="183"/>
      <c r="M34" s="183"/>
      <c r="N34" s="183"/>
      <c r="O34" s="183"/>
      <c r="P34" s="183"/>
      <c r="Q34" s="183"/>
      <c r="R34" s="183"/>
      <c r="S34" s="183"/>
    </row>
    <row r="35" spans="1:19" ht="18" customHeight="1">
      <c r="A35" s="186"/>
      <c r="C35" s="183"/>
      <c r="D35" s="183"/>
      <c r="E35" s="183"/>
      <c r="F35" s="183"/>
      <c r="G35" s="183"/>
      <c r="H35" s="183"/>
      <c r="I35" s="183"/>
      <c r="J35" s="183"/>
      <c r="K35" s="183"/>
      <c r="L35" s="183"/>
      <c r="M35" s="183"/>
      <c r="N35" s="183"/>
      <c r="O35" s="183"/>
      <c r="P35" s="183"/>
      <c r="Q35" s="183"/>
      <c r="R35" s="183"/>
      <c r="S35" s="183"/>
    </row>
    <row r="36" spans="1:19" ht="18" customHeight="1">
      <c r="S36" s="187"/>
    </row>
    <row r="37" spans="1:19" ht="18" customHeight="1">
      <c r="K37" s="177" t="s">
        <v>1950</v>
      </c>
    </row>
    <row r="38" spans="1:19" ht="18" customHeight="1">
      <c r="A38" s="188"/>
      <c r="K38" s="447" t="s">
        <v>1951</v>
      </c>
      <c r="L38" s="447"/>
      <c r="M38" s="447"/>
      <c r="N38" s="448" t="s">
        <v>1980</v>
      </c>
      <c r="O38" s="448"/>
      <c r="P38" s="448"/>
      <c r="Q38" s="448"/>
      <c r="R38" s="448"/>
      <c r="S38" s="448"/>
    </row>
    <row r="39" spans="1:19" ht="18" customHeight="1">
      <c r="A39" s="189"/>
      <c r="K39" s="447" t="s">
        <v>1952</v>
      </c>
      <c r="L39" s="447"/>
      <c r="M39" s="447"/>
      <c r="N39" s="448" t="s">
        <v>1981</v>
      </c>
      <c r="O39" s="448"/>
      <c r="P39" s="448"/>
      <c r="Q39" s="448"/>
      <c r="R39" s="448"/>
      <c r="S39" s="448"/>
    </row>
    <row r="40" spans="1:19" ht="18" customHeight="1">
      <c r="K40" s="449" t="s">
        <v>13</v>
      </c>
      <c r="L40" s="447" t="s">
        <v>7</v>
      </c>
      <c r="M40" s="447"/>
      <c r="N40" s="448" t="s">
        <v>1963</v>
      </c>
      <c r="O40" s="448"/>
      <c r="P40" s="448"/>
      <c r="Q40" s="448"/>
      <c r="R40" s="448"/>
      <c r="S40" s="448"/>
    </row>
    <row r="41" spans="1:19" ht="18" customHeight="1">
      <c r="K41" s="449"/>
      <c r="L41" s="447" t="s">
        <v>14</v>
      </c>
      <c r="M41" s="447"/>
      <c r="N41" s="448" t="s">
        <v>1982</v>
      </c>
      <c r="O41" s="448"/>
      <c r="P41" s="448"/>
      <c r="Q41" s="448"/>
      <c r="R41" s="448"/>
      <c r="S41" s="448"/>
    </row>
  </sheetData>
  <sheetProtection sheet="1" objects="1" scenarios="1"/>
  <mergeCells count="27">
    <mergeCell ref="K39:M39"/>
    <mergeCell ref="N39:S39"/>
    <mergeCell ref="K40:K41"/>
    <mergeCell ref="L40:M40"/>
    <mergeCell ref="N40:S40"/>
    <mergeCell ref="L41:M41"/>
    <mergeCell ref="N41:S41"/>
    <mergeCell ref="A29:B29"/>
    <mergeCell ref="C29:S30"/>
    <mergeCell ref="A31:B31"/>
    <mergeCell ref="C31:L31"/>
    <mergeCell ref="K38:M38"/>
    <mergeCell ref="N38:S38"/>
    <mergeCell ref="A27:B27"/>
    <mergeCell ref="C27:S28"/>
    <mergeCell ref="U2:Z2"/>
    <mergeCell ref="H10:I10"/>
    <mergeCell ref="K10:S10"/>
    <mergeCell ref="H11:I11"/>
    <mergeCell ref="K11:M12"/>
    <mergeCell ref="O11:R12"/>
    <mergeCell ref="H12:I12"/>
    <mergeCell ref="A15:S15"/>
    <mergeCell ref="A17:S18"/>
    <mergeCell ref="A21:S21"/>
    <mergeCell ref="G24:J24"/>
    <mergeCell ref="A26:S26"/>
  </mergeCells>
  <phoneticPr fontId="5"/>
  <printOptions horizontalCentered="1"/>
  <pageMargins left="0.78740157480314965" right="0.78740157480314965" top="0.98425196850393704" bottom="0.98425196850393704"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13AD-7A62-421F-87A5-C520D59FFAE5}">
  <sheetPr>
    <pageSetUpPr fitToPage="1"/>
  </sheetPr>
  <dimension ref="A1:Z41"/>
  <sheetViews>
    <sheetView view="pageBreakPreview" zoomScaleNormal="100" zoomScaleSheetLayoutView="100" workbookViewId="0">
      <selection activeCell="K10" sqref="K10:S10"/>
    </sheetView>
  </sheetViews>
  <sheetFormatPr defaultColWidth="9" defaultRowHeight="18" customHeight="1"/>
  <cols>
    <col min="1" max="19" width="4.77734375" style="177" customWidth="1"/>
    <col min="20" max="20" width="4.21875" style="177" customWidth="1"/>
    <col min="21" max="16384" width="9" style="177"/>
  </cols>
  <sheetData>
    <row r="1" spans="1:26" ht="18" customHeight="1" thickBot="1">
      <c r="A1" s="177" t="s">
        <v>1932</v>
      </c>
    </row>
    <row r="2" spans="1:26" ht="18" customHeight="1" thickBot="1">
      <c r="S2" s="43" t="str">
        <f>IF(AND(N38&lt;&gt;"",N39&lt;&gt;"",N40&lt;&gt;"",N41&lt;&gt;"",O4&lt;&gt;"",Q4&lt;&gt;"",K10&lt;&gt;"",K11&lt;&gt;"",O11&lt;&gt;"",G24&lt;&gt;""),"○","×")</f>
        <v>○</v>
      </c>
      <c r="T2" s="178"/>
      <c r="U2" s="381" t="s">
        <v>1933</v>
      </c>
      <c r="V2" s="382"/>
      <c r="W2" s="382"/>
      <c r="X2" s="382"/>
      <c r="Y2" s="382"/>
      <c r="Z2" s="383"/>
    </row>
    <row r="4" spans="1:26" ht="18" customHeight="1">
      <c r="N4" s="179" t="s">
        <v>1934</v>
      </c>
      <c r="O4" s="180">
        <f>IF('別紙様式3-1（補助金）'!G40="","",'別紙様式3-1（補助金）'!G40)</f>
        <v>10</v>
      </c>
      <c r="P4" s="181" t="s">
        <v>1935</v>
      </c>
      <c r="Q4" s="180">
        <f>IF('別紙様式3-1（補助金）'!J40="","",'別紙様式3-1（補助金）'!J40)</f>
        <v>1</v>
      </c>
      <c r="R4" s="181" t="s">
        <v>5</v>
      </c>
    </row>
    <row r="7" spans="1:26" ht="18" customHeight="1">
      <c r="A7" s="177" t="s">
        <v>1936</v>
      </c>
    </row>
    <row r="10" spans="1:26" ht="18" customHeight="1">
      <c r="H10" s="439" t="s">
        <v>1937</v>
      </c>
      <c r="I10" s="439"/>
      <c r="K10" s="440" t="str">
        <f>IF(基本情報入力シート!M23="","",基本情報入力シート!M23)</f>
        <v>社会福祉法人　福島県</v>
      </c>
      <c r="L10" s="440"/>
      <c r="M10" s="440"/>
      <c r="N10" s="440"/>
      <c r="O10" s="440"/>
      <c r="P10" s="440"/>
      <c r="Q10" s="440"/>
      <c r="R10" s="440"/>
      <c r="S10" s="440"/>
    </row>
    <row r="11" spans="1:26" ht="18" customHeight="1">
      <c r="H11" s="439" t="s">
        <v>1938</v>
      </c>
      <c r="I11" s="441"/>
      <c r="K11" s="440" t="str">
        <f>IF(基本情報入力シート!M27="","",基本情報入力シート!M27)</f>
        <v>代表</v>
      </c>
      <c r="L11" s="440"/>
      <c r="M11" s="440"/>
      <c r="O11" s="440" t="str">
        <f>IF(基本情報入力シート!M28="","",基本情報入力シート!M28)</f>
        <v>福島　太郎</v>
      </c>
      <c r="P11" s="440"/>
      <c r="Q11" s="440"/>
      <c r="R11" s="440"/>
    </row>
    <row r="12" spans="1:26" ht="18" customHeight="1">
      <c r="H12" s="442" t="s">
        <v>1939</v>
      </c>
      <c r="I12" s="443"/>
      <c r="K12" s="440"/>
      <c r="L12" s="440"/>
      <c r="M12" s="440"/>
      <c r="O12" s="440"/>
      <c r="P12" s="440"/>
      <c r="Q12" s="440"/>
      <c r="R12" s="440"/>
    </row>
    <row r="15" spans="1:26" ht="18" customHeight="1">
      <c r="A15" s="444" t="s">
        <v>1953</v>
      </c>
      <c r="B15" s="444"/>
      <c r="C15" s="444"/>
      <c r="D15" s="444"/>
      <c r="E15" s="444"/>
      <c r="F15" s="444"/>
      <c r="G15" s="444"/>
      <c r="H15" s="444"/>
      <c r="I15" s="444"/>
      <c r="J15" s="444"/>
      <c r="K15" s="444"/>
      <c r="L15" s="444"/>
      <c r="M15" s="444"/>
      <c r="N15" s="444"/>
      <c r="O15" s="444"/>
      <c r="P15" s="444"/>
      <c r="Q15" s="444"/>
      <c r="R15" s="444"/>
      <c r="S15" s="444"/>
    </row>
    <row r="17" spans="1:19" ht="18" customHeight="1">
      <c r="A17" s="445" t="s">
        <v>1941</v>
      </c>
      <c r="B17" s="445"/>
      <c r="C17" s="445"/>
      <c r="D17" s="445"/>
      <c r="E17" s="445"/>
      <c r="F17" s="445"/>
      <c r="G17" s="445"/>
      <c r="H17" s="445"/>
      <c r="I17" s="445"/>
      <c r="J17" s="445"/>
      <c r="K17" s="445"/>
      <c r="L17" s="445"/>
      <c r="M17" s="445"/>
      <c r="N17" s="445"/>
      <c r="O17" s="445"/>
      <c r="P17" s="445"/>
      <c r="Q17" s="445"/>
      <c r="R17" s="445"/>
      <c r="S17" s="445"/>
    </row>
    <row r="18" spans="1:19" ht="18" customHeight="1">
      <c r="A18" s="445"/>
      <c r="B18" s="445"/>
      <c r="C18" s="445"/>
      <c r="D18" s="445"/>
      <c r="E18" s="445"/>
      <c r="F18" s="445"/>
      <c r="G18" s="445"/>
      <c r="H18" s="445"/>
      <c r="I18" s="445"/>
      <c r="J18" s="445"/>
      <c r="K18" s="445"/>
      <c r="L18" s="445"/>
      <c r="M18" s="445"/>
      <c r="N18" s="445"/>
      <c r="O18" s="445"/>
      <c r="P18" s="445"/>
      <c r="Q18" s="445"/>
      <c r="R18" s="445"/>
      <c r="S18" s="445"/>
    </row>
    <row r="19" spans="1:19" ht="18" customHeight="1">
      <c r="A19" s="183"/>
      <c r="B19" s="183"/>
      <c r="C19" s="183"/>
      <c r="D19" s="183"/>
      <c r="E19" s="183"/>
      <c r="F19" s="183"/>
      <c r="G19" s="183"/>
      <c r="H19" s="183"/>
      <c r="I19" s="183"/>
      <c r="J19" s="183"/>
      <c r="K19" s="183"/>
      <c r="L19" s="183"/>
      <c r="M19" s="183"/>
      <c r="N19" s="183"/>
      <c r="O19" s="183"/>
      <c r="P19" s="183"/>
      <c r="Q19" s="183"/>
      <c r="R19" s="183"/>
      <c r="S19" s="183"/>
    </row>
    <row r="20" spans="1:19" ht="18" customHeight="1">
      <c r="A20" s="183"/>
      <c r="B20" s="183"/>
      <c r="C20" s="183"/>
      <c r="D20" s="183"/>
      <c r="E20" s="183"/>
      <c r="F20" s="183"/>
      <c r="G20" s="183"/>
      <c r="H20" s="183"/>
      <c r="I20" s="183"/>
      <c r="J20" s="183"/>
      <c r="K20" s="183"/>
      <c r="L20" s="183"/>
      <c r="M20" s="183"/>
      <c r="N20" s="183"/>
      <c r="O20" s="183"/>
      <c r="P20" s="183"/>
      <c r="Q20" s="183"/>
      <c r="R20" s="183"/>
      <c r="S20" s="183"/>
    </row>
    <row r="21" spans="1:19" ht="18" customHeight="1">
      <c r="A21" s="444" t="s">
        <v>1942</v>
      </c>
      <c r="B21" s="444"/>
      <c r="C21" s="444"/>
      <c r="D21" s="444"/>
      <c r="E21" s="444"/>
      <c r="F21" s="444"/>
      <c r="G21" s="444"/>
      <c r="H21" s="444"/>
      <c r="I21" s="444"/>
      <c r="J21" s="444"/>
      <c r="K21" s="444"/>
      <c r="L21" s="444"/>
      <c r="M21" s="444"/>
      <c r="N21" s="444"/>
      <c r="O21" s="444"/>
      <c r="P21" s="444"/>
      <c r="Q21" s="444"/>
      <c r="R21" s="444"/>
      <c r="S21" s="444"/>
    </row>
    <row r="22" spans="1:19" ht="18" customHeight="1">
      <c r="A22" s="182"/>
      <c r="B22" s="182"/>
      <c r="C22" s="182"/>
      <c r="D22" s="182"/>
      <c r="E22" s="182"/>
      <c r="F22" s="182"/>
      <c r="G22" s="182"/>
      <c r="H22" s="182"/>
      <c r="I22" s="182"/>
      <c r="J22" s="182"/>
      <c r="K22" s="182"/>
      <c r="L22" s="182"/>
      <c r="M22" s="182"/>
      <c r="N22" s="182"/>
      <c r="O22" s="182"/>
      <c r="P22" s="182"/>
      <c r="Q22" s="182"/>
      <c r="R22" s="182"/>
      <c r="S22" s="182"/>
    </row>
    <row r="24" spans="1:19" ht="18" customHeight="1">
      <c r="A24" s="177" t="s">
        <v>1943</v>
      </c>
      <c r="F24" s="184" t="s">
        <v>1944</v>
      </c>
      <c r="G24" s="450" cm="1">
        <f t="array" ref="G24">IF('別紙様式3-2（補助金）'!F5="","",SUM(SUMIFS('別紙様式3-2（補助金）'!I11:I110,'別紙様式3-2（補助金）'!H11:H110,【参考】数式用!B25:B31)))</f>
        <v>48000</v>
      </c>
      <c r="H24" s="450"/>
      <c r="I24" s="450"/>
      <c r="J24" s="450"/>
      <c r="K24" s="177" t="s">
        <v>4</v>
      </c>
    </row>
    <row r="25" spans="1:19" ht="18" customHeight="1">
      <c r="C25" s="181"/>
      <c r="D25" s="181"/>
      <c r="E25" s="181"/>
      <c r="F25" s="181"/>
    </row>
    <row r="26" spans="1:19" ht="18" customHeight="1">
      <c r="A26" s="445" t="s">
        <v>1945</v>
      </c>
      <c r="B26" s="445"/>
      <c r="C26" s="445"/>
      <c r="D26" s="445"/>
      <c r="E26" s="445"/>
      <c r="F26" s="445"/>
      <c r="G26" s="445"/>
      <c r="H26" s="445"/>
      <c r="I26" s="445"/>
      <c r="J26" s="445"/>
      <c r="K26" s="445"/>
      <c r="L26" s="445"/>
      <c r="M26" s="445"/>
      <c r="N26" s="445"/>
      <c r="O26" s="445"/>
      <c r="P26" s="445"/>
      <c r="Q26" s="445"/>
      <c r="R26" s="445"/>
      <c r="S26" s="445"/>
    </row>
    <row r="27" spans="1:19" ht="18" customHeight="1">
      <c r="A27" s="437" t="s">
        <v>1946</v>
      </c>
      <c r="B27" s="437"/>
      <c r="C27" s="438" t="s">
        <v>1947</v>
      </c>
      <c r="D27" s="438"/>
      <c r="E27" s="438"/>
      <c r="F27" s="438"/>
      <c r="G27" s="438"/>
      <c r="H27" s="438"/>
      <c r="I27" s="438"/>
      <c r="J27" s="438"/>
      <c r="K27" s="438"/>
      <c r="L27" s="438"/>
      <c r="M27" s="438"/>
      <c r="N27" s="438"/>
      <c r="O27" s="438"/>
      <c r="P27" s="438"/>
      <c r="Q27" s="438"/>
      <c r="R27" s="438"/>
      <c r="S27" s="438"/>
    </row>
    <row r="28" spans="1:19" ht="18" customHeight="1">
      <c r="A28" s="185"/>
      <c r="B28" s="185"/>
      <c r="C28" s="438"/>
      <c r="D28" s="438"/>
      <c r="E28" s="438"/>
      <c r="F28" s="438"/>
      <c r="G28" s="438"/>
      <c r="H28" s="438"/>
      <c r="I28" s="438"/>
      <c r="J28" s="438"/>
      <c r="K28" s="438"/>
      <c r="L28" s="438"/>
      <c r="M28" s="438"/>
      <c r="N28" s="438"/>
      <c r="O28" s="438"/>
      <c r="P28" s="438"/>
      <c r="Q28" s="438"/>
      <c r="R28" s="438"/>
      <c r="S28" s="438"/>
    </row>
    <row r="29" spans="1:19" ht="18" customHeight="1">
      <c r="A29" s="437" t="s">
        <v>1948</v>
      </c>
      <c r="B29" s="437"/>
      <c r="C29" s="445" t="s">
        <v>1949</v>
      </c>
      <c r="D29" s="445"/>
      <c r="E29" s="445"/>
      <c r="F29" s="445"/>
      <c r="G29" s="445"/>
      <c r="H29" s="445"/>
      <c r="I29" s="445"/>
      <c r="J29" s="445"/>
      <c r="K29" s="445"/>
      <c r="L29" s="445"/>
      <c r="M29" s="445"/>
      <c r="N29" s="445"/>
      <c r="O29" s="445"/>
      <c r="P29" s="445"/>
      <c r="Q29" s="445"/>
      <c r="R29" s="445"/>
      <c r="S29" s="445"/>
    </row>
    <row r="30" spans="1:19" ht="18" customHeight="1">
      <c r="C30" s="445"/>
      <c r="D30" s="445"/>
      <c r="E30" s="445"/>
      <c r="F30" s="445"/>
      <c r="G30" s="445"/>
      <c r="H30" s="445"/>
      <c r="I30" s="445"/>
      <c r="J30" s="445"/>
      <c r="K30" s="445"/>
      <c r="L30" s="445"/>
      <c r="M30" s="445"/>
      <c r="N30" s="445"/>
      <c r="O30" s="445"/>
      <c r="P30" s="445"/>
      <c r="Q30" s="445"/>
      <c r="R30" s="445"/>
      <c r="S30" s="445"/>
    </row>
    <row r="31" spans="1:19" ht="18" customHeight="1">
      <c r="A31" s="437"/>
      <c r="B31" s="437"/>
      <c r="C31" s="445"/>
      <c r="D31" s="445"/>
      <c r="E31" s="445"/>
      <c r="F31" s="445"/>
      <c r="G31" s="445"/>
      <c r="H31" s="445"/>
      <c r="I31" s="445"/>
      <c r="J31" s="445"/>
      <c r="K31" s="445"/>
      <c r="L31" s="445"/>
      <c r="M31" s="183"/>
      <c r="N31" s="183"/>
      <c r="O31" s="183"/>
      <c r="P31" s="183"/>
      <c r="Q31" s="183"/>
      <c r="R31" s="183"/>
      <c r="S31" s="183"/>
    </row>
    <row r="32" spans="1:19" ht="18" customHeight="1">
      <c r="A32" s="186"/>
      <c r="C32" s="183"/>
      <c r="D32" s="183"/>
      <c r="E32" s="183"/>
      <c r="F32" s="183"/>
      <c r="G32" s="183"/>
      <c r="H32" s="183"/>
      <c r="I32" s="183"/>
      <c r="J32" s="183"/>
      <c r="K32" s="183"/>
      <c r="L32" s="183"/>
      <c r="M32" s="183"/>
      <c r="N32" s="183"/>
      <c r="O32" s="183"/>
      <c r="P32" s="183"/>
      <c r="Q32" s="183"/>
      <c r="R32" s="183"/>
      <c r="S32" s="183"/>
    </row>
    <row r="33" spans="1:19" ht="18" customHeight="1">
      <c r="A33" s="186"/>
      <c r="C33" s="183"/>
      <c r="D33" s="183"/>
      <c r="E33" s="183"/>
      <c r="F33" s="183"/>
      <c r="G33" s="183"/>
      <c r="H33" s="183"/>
      <c r="I33" s="183"/>
      <c r="J33" s="183"/>
      <c r="K33" s="183"/>
      <c r="L33" s="183"/>
      <c r="M33" s="183"/>
      <c r="N33" s="183"/>
      <c r="O33" s="183"/>
      <c r="P33" s="183"/>
      <c r="Q33" s="183"/>
      <c r="R33" s="183"/>
      <c r="S33" s="183"/>
    </row>
    <row r="34" spans="1:19" ht="18" customHeight="1">
      <c r="A34" s="186"/>
      <c r="C34" s="183"/>
      <c r="D34" s="183"/>
      <c r="E34" s="183"/>
      <c r="F34" s="183"/>
      <c r="G34" s="183"/>
      <c r="H34" s="183"/>
      <c r="I34" s="183"/>
      <c r="J34" s="183"/>
      <c r="K34" s="183"/>
      <c r="L34" s="183"/>
      <c r="M34" s="183"/>
      <c r="N34" s="183"/>
      <c r="O34" s="183"/>
      <c r="P34" s="183"/>
      <c r="Q34" s="183"/>
      <c r="R34" s="183"/>
      <c r="S34" s="183"/>
    </row>
    <row r="35" spans="1:19" ht="18" customHeight="1">
      <c r="A35" s="186"/>
      <c r="C35" s="183"/>
      <c r="D35" s="183"/>
      <c r="E35" s="183"/>
      <c r="F35" s="183"/>
      <c r="G35" s="183"/>
      <c r="H35" s="183"/>
      <c r="I35" s="183"/>
      <c r="J35" s="183"/>
      <c r="K35" s="183"/>
      <c r="L35" s="183"/>
      <c r="M35" s="183"/>
      <c r="N35" s="183"/>
      <c r="O35" s="183"/>
      <c r="P35" s="183"/>
      <c r="Q35" s="183"/>
      <c r="R35" s="183"/>
      <c r="S35" s="183"/>
    </row>
    <row r="36" spans="1:19" ht="18" customHeight="1">
      <c r="S36" s="187"/>
    </row>
    <row r="37" spans="1:19" ht="18" customHeight="1">
      <c r="K37" s="177" t="s">
        <v>1950</v>
      </c>
    </row>
    <row r="38" spans="1:19" ht="18" customHeight="1">
      <c r="A38" s="188"/>
      <c r="K38" s="447" t="s">
        <v>1951</v>
      </c>
      <c r="L38" s="447"/>
      <c r="M38" s="447"/>
      <c r="N38" s="448" t="s">
        <v>1980</v>
      </c>
      <c r="O38" s="448"/>
      <c r="P38" s="448"/>
      <c r="Q38" s="448"/>
      <c r="R38" s="448"/>
      <c r="S38" s="448"/>
    </row>
    <row r="39" spans="1:19" ht="18" customHeight="1">
      <c r="A39" s="189"/>
      <c r="K39" s="447" t="s">
        <v>1952</v>
      </c>
      <c r="L39" s="447"/>
      <c r="M39" s="447"/>
      <c r="N39" s="448" t="s">
        <v>1981</v>
      </c>
      <c r="O39" s="448"/>
      <c r="P39" s="448"/>
      <c r="Q39" s="448"/>
      <c r="R39" s="448"/>
      <c r="S39" s="448"/>
    </row>
    <row r="40" spans="1:19" ht="18" customHeight="1">
      <c r="K40" s="449" t="s">
        <v>13</v>
      </c>
      <c r="L40" s="447" t="s">
        <v>7</v>
      </c>
      <c r="M40" s="447"/>
      <c r="N40" s="448" t="s">
        <v>1963</v>
      </c>
      <c r="O40" s="448"/>
      <c r="P40" s="448"/>
      <c r="Q40" s="448"/>
      <c r="R40" s="448"/>
      <c r="S40" s="448"/>
    </row>
    <row r="41" spans="1:19" ht="18" customHeight="1">
      <c r="K41" s="449"/>
      <c r="L41" s="447" t="s">
        <v>14</v>
      </c>
      <c r="M41" s="447"/>
      <c r="N41" s="448" t="s">
        <v>1982</v>
      </c>
      <c r="O41" s="448"/>
      <c r="P41" s="448"/>
      <c r="Q41" s="448"/>
      <c r="R41" s="448"/>
      <c r="S41" s="448"/>
    </row>
  </sheetData>
  <sheetProtection sheet="1" objects="1" scenarios="1"/>
  <mergeCells count="27">
    <mergeCell ref="K39:M39"/>
    <mergeCell ref="N39:S39"/>
    <mergeCell ref="K40:K41"/>
    <mergeCell ref="L40:M40"/>
    <mergeCell ref="N40:S40"/>
    <mergeCell ref="L41:M41"/>
    <mergeCell ref="N41:S41"/>
    <mergeCell ref="A29:B29"/>
    <mergeCell ref="C29:S30"/>
    <mergeCell ref="A31:B31"/>
    <mergeCell ref="C31:L31"/>
    <mergeCell ref="K38:M38"/>
    <mergeCell ref="N38:S38"/>
    <mergeCell ref="A27:B27"/>
    <mergeCell ref="C27:S28"/>
    <mergeCell ref="U2:Z2"/>
    <mergeCell ref="H10:I10"/>
    <mergeCell ref="K10:S10"/>
    <mergeCell ref="H11:I11"/>
    <mergeCell ref="K11:M12"/>
    <mergeCell ref="O11:R12"/>
    <mergeCell ref="H12:I12"/>
    <mergeCell ref="A15:S15"/>
    <mergeCell ref="A17:S18"/>
    <mergeCell ref="A21:S21"/>
    <mergeCell ref="G24:J24"/>
    <mergeCell ref="A26:S26"/>
  </mergeCells>
  <phoneticPr fontId="5"/>
  <printOptions horizontalCentered="1"/>
  <pageMargins left="0.78740157480314965" right="0.78740157480314965" top="0.98425196850393704" bottom="0.98425196850393704"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D9" sqref="D9"/>
    </sheetView>
  </sheetViews>
  <sheetFormatPr defaultColWidth="8.88671875" defaultRowHeight="13.2"/>
  <cols>
    <col min="1" max="1" width="51.44140625" customWidth="1"/>
    <col min="2" max="2" width="9.6640625" customWidth="1"/>
    <col min="6" max="6" width="9" style="13"/>
    <col min="7" max="7" width="10" style="13" customWidth="1"/>
    <col min="9" max="9" width="43.88671875" style="67" customWidth="1"/>
  </cols>
  <sheetData>
    <row r="1" spans="1:11" ht="13.8" thickBot="1">
      <c r="A1" s="12" t="s">
        <v>90</v>
      </c>
      <c r="B1" s="12"/>
      <c r="D1" s="7" t="s">
        <v>89</v>
      </c>
      <c r="F1" s="7" t="s">
        <v>1813</v>
      </c>
      <c r="I1" s="67" t="s">
        <v>1837</v>
      </c>
      <c r="K1" s="6" t="s">
        <v>1824</v>
      </c>
    </row>
    <row r="2" spans="1:11" ht="27" thickBot="1">
      <c r="A2" s="162" t="s">
        <v>1831</v>
      </c>
      <c r="B2" s="170" t="s">
        <v>1832</v>
      </c>
      <c r="D2" s="8" t="s">
        <v>33</v>
      </c>
      <c r="F2" s="8" t="s">
        <v>33</v>
      </c>
      <c r="G2" s="14" t="s">
        <v>96</v>
      </c>
      <c r="I2" s="141" t="s">
        <v>1838</v>
      </c>
      <c r="K2" s="19" t="s">
        <v>1817</v>
      </c>
    </row>
    <row r="3" spans="1:11" ht="26.4">
      <c r="A3" s="163" t="s">
        <v>1857</v>
      </c>
      <c r="B3" s="171" t="s">
        <v>1858</v>
      </c>
      <c r="D3" s="9" t="s">
        <v>40</v>
      </c>
      <c r="F3" s="15" t="s">
        <v>40</v>
      </c>
      <c r="G3" s="16" t="s">
        <v>97</v>
      </c>
      <c r="I3" s="142" t="s">
        <v>1903</v>
      </c>
      <c r="K3" s="20" t="s">
        <v>1818</v>
      </c>
    </row>
    <row r="4" spans="1:11" ht="27" thickBot="1">
      <c r="A4" s="164" t="s">
        <v>1859</v>
      </c>
      <c r="B4" s="172" t="s">
        <v>1863</v>
      </c>
      <c r="D4" s="10" t="s">
        <v>41</v>
      </c>
      <c r="F4" s="10" t="s">
        <v>40</v>
      </c>
      <c r="G4" s="17" t="s">
        <v>98</v>
      </c>
      <c r="I4" s="143" t="s">
        <v>1902</v>
      </c>
      <c r="K4" s="21"/>
    </row>
    <row r="5" spans="1:11" ht="27" thickBot="1">
      <c r="A5" s="164" t="s">
        <v>1861</v>
      </c>
      <c r="B5" s="172" t="s">
        <v>1867</v>
      </c>
      <c r="D5" s="10" t="s">
        <v>42</v>
      </c>
      <c r="F5" s="10" t="s">
        <v>40</v>
      </c>
      <c r="G5" s="17" t="s">
        <v>99</v>
      </c>
      <c r="I5" s="144" t="s">
        <v>1904</v>
      </c>
    </row>
    <row r="6" spans="1:11">
      <c r="A6" s="165" t="s">
        <v>1862</v>
      </c>
      <c r="B6" s="172" t="s">
        <v>1912</v>
      </c>
      <c r="D6" s="10" t="s">
        <v>43</v>
      </c>
      <c r="F6" s="10" t="s">
        <v>40</v>
      </c>
      <c r="G6" s="17" t="s">
        <v>100</v>
      </c>
    </row>
    <row r="7" spans="1:11">
      <c r="A7" s="164" t="s">
        <v>1864</v>
      </c>
      <c r="B7" s="172" t="s">
        <v>1913</v>
      </c>
      <c r="D7" s="10" t="s">
        <v>44</v>
      </c>
      <c r="F7" s="10" t="s">
        <v>40</v>
      </c>
      <c r="G7" s="17" t="s">
        <v>101</v>
      </c>
    </row>
    <row r="8" spans="1:11">
      <c r="A8" s="164" t="s">
        <v>1866</v>
      </c>
      <c r="B8" s="172" t="s">
        <v>1900</v>
      </c>
      <c r="D8" s="10" t="s">
        <v>45</v>
      </c>
      <c r="F8" s="10" t="s">
        <v>40</v>
      </c>
      <c r="G8" s="17" t="s">
        <v>102</v>
      </c>
    </row>
    <row r="9" spans="1:11">
      <c r="A9" s="164" t="s">
        <v>1868</v>
      </c>
      <c r="B9" s="172" t="s">
        <v>1888</v>
      </c>
      <c r="D9" s="10" t="s">
        <v>46</v>
      </c>
      <c r="F9" s="10" t="s">
        <v>40</v>
      </c>
      <c r="G9" s="17" t="s">
        <v>103</v>
      </c>
    </row>
    <row r="10" spans="1:11">
      <c r="A10" s="164" t="s">
        <v>1869</v>
      </c>
      <c r="B10" s="172" t="s">
        <v>1897</v>
      </c>
      <c r="D10" s="10" t="s">
        <v>47</v>
      </c>
      <c r="F10" s="10" t="s">
        <v>40</v>
      </c>
      <c r="G10" s="17" t="s">
        <v>104</v>
      </c>
    </row>
    <row r="11" spans="1:11">
      <c r="A11" s="164" t="s">
        <v>1870</v>
      </c>
      <c r="B11" s="172" t="s">
        <v>1895</v>
      </c>
      <c r="D11" s="10" t="s">
        <v>48</v>
      </c>
      <c r="F11" s="10" t="s">
        <v>40</v>
      </c>
      <c r="G11" s="17" t="s">
        <v>105</v>
      </c>
    </row>
    <row r="12" spans="1:11">
      <c r="A12" s="164" t="s">
        <v>1871</v>
      </c>
      <c r="B12" s="172" t="s">
        <v>1914</v>
      </c>
      <c r="D12" s="10" t="s">
        <v>49</v>
      </c>
      <c r="F12" s="10" t="s">
        <v>40</v>
      </c>
      <c r="G12" s="17" t="s">
        <v>106</v>
      </c>
    </row>
    <row r="13" spans="1:11">
      <c r="A13" s="164" t="s">
        <v>1873</v>
      </c>
      <c r="B13" s="172" t="s">
        <v>1915</v>
      </c>
      <c r="D13" s="10" t="s">
        <v>50</v>
      </c>
      <c r="F13" s="10" t="s">
        <v>40</v>
      </c>
      <c r="G13" s="17" t="s">
        <v>107</v>
      </c>
    </row>
    <row r="14" spans="1:11">
      <c r="A14" s="164" t="s">
        <v>1910</v>
      </c>
      <c r="B14" s="172" t="s">
        <v>1911</v>
      </c>
      <c r="D14" s="10" t="s">
        <v>51</v>
      </c>
      <c r="F14" s="10" t="s">
        <v>40</v>
      </c>
      <c r="G14" s="17" t="s">
        <v>108</v>
      </c>
    </row>
    <row r="15" spans="1:11">
      <c r="A15" s="164" t="s">
        <v>1874</v>
      </c>
      <c r="B15" s="172"/>
      <c r="D15" s="10" t="s">
        <v>1814</v>
      </c>
      <c r="F15" s="10" t="s">
        <v>40</v>
      </c>
      <c r="G15" s="17" t="s">
        <v>109</v>
      </c>
    </row>
    <row r="16" spans="1:11">
      <c r="A16" s="164" t="s">
        <v>1876</v>
      </c>
      <c r="B16" s="172" t="s">
        <v>1916</v>
      </c>
      <c r="D16" s="10" t="s">
        <v>53</v>
      </c>
      <c r="F16" s="10" t="s">
        <v>40</v>
      </c>
      <c r="G16" s="17" t="s">
        <v>110</v>
      </c>
    </row>
    <row r="17" spans="1:7">
      <c r="A17" s="164" t="s">
        <v>1908</v>
      </c>
      <c r="B17" s="172" t="s">
        <v>1909</v>
      </c>
      <c r="D17" s="10" t="s">
        <v>54</v>
      </c>
      <c r="F17" s="10" t="s">
        <v>40</v>
      </c>
      <c r="G17" s="17" t="s">
        <v>111</v>
      </c>
    </row>
    <row r="18" spans="1:7">
      <c r="A18" s="164" t="s">
        <v>1877</v>
      </c>
      <c r="B18" s="172" t="s">
        <v>1917</v>
      </c>
      <c r="D18" s="10" t="s">
        <v>55</v>
      </c>
      <c r="F18" s="10" t="s">
        <v>40</v>
      </c>
      <c r="G18" s="17" t="s">
        <v>112</v>
      </c>
    </row>
    <row r="19" spans="1:7">
      <c r="A19" s="164" t="s">
        <v>1878</v>
      </c>
      <c r="B19" s="172" t="s">
        <v>1918</v>
      </c>
      <c r="D19" s="10" t="s">
        <v>56</v>
      </c>
      <c r="F19" s="10" t="s">
        <v>40</v>
      </c>
      <c r="G19" s="17" t="s">
        <v>113</v>
      </c>
    </row>
    <row r="20" spans="1:7">
      <c r="A20" s="164" t="s">
        <v>1880</v>
      </c>
      <c r="B20" s="172" t="s">
        <v>1919</v>
      </c>
      <c r="D20" s="10" t="s">
        <v>57</v>
      </c>
      <c r="F20" s="10" t="s">
        <v>40</v>
      </c>
      <c r="G20" s="17" t="s">
        <v>114</v>
      </c>
    </row>
    <row r="21" spans="1:7">
      <c r="A21" s="164" t="s">
        <v>1881</v>
      </c>
      <c r="B21" s="172" t="s">
        <v>1875</v>
      </c>
      <c r="D21" s="10" t="s">
        <v>58</v>
      </c>
      <c r="F21" s="10" t="s">
        <v>40</v>
      </c>
      <c r="G21" s="17" t="s">
        <v>115</v>
      </c>
    </row>
    <row r="22" spans="1:7">
      <c r="A22" s="164" t="s">
        <v>1882</v>
      </c>
      <c r="B22" s="172" t="s">
        <v>1872</v>
      </c>
      <c r="D22" s="10" t="s">
        <v>59</v>
      </c>
      <c r="F22" s="10" t="s">
        <v>40</v>
      </c>
      <c r="G22" s="17" t="s">
        <v>116</v>
      </c>
    </row>
    <row r="23" spans="1:7">
      <c r="A23" s="164" t="s">
        <v>1883</v>
      </c>
      <c r="B23" s="172" t="s">
        <v>1872</v>
      </c>
      <c r="D23" s="10" t="s">
        <v>60</v>
      </c>
      <c r="F23" s="10" t="s">
        <v>40</v>
      </c>
      <c r="G23" s="17" t="s">
        <v>117</v>
      </c>
    </row>
    <row r="24" spans="1:7">
      <c r="A24" s="164" t="s">
        <v>1884</v>
      </c>
      <c r="B24" s="172" t="s">
        <v>1872</v>
      </c>
      <c r="D24" s="10" t="s">
        <v>61</v>
      </c>
      <c r="F24" s="10" t="s">
        <v>40</v>
      </c>
      <c r="G24" s="17" t="s">
        <v>118</v>
      </c>
    </row>
    <row r="25" spans="1:7">
      <c r="A25" s="164" t="s">
        <v>1885</v>
      </c>
      <c r="B25" s="172" t="s">
        <v>1920</v>
      </c>
      <c r="D25" s="10" t="s">
        <v>62</v>
      </c>
      <c r="F25" s="10" t="s">
        <v>40</v>
      </c>
      <c r="G25" s="17" t="s">
        <v>119</v>
      </c>
    </row>
    <row r="26" spans="1:7">
      <c r="A26" s="164" t="s">
        <v>1886</v>
      </c>
      <c r="B26" s="172" t="s">
        <v>1865</v>
      </c>
      <c r="D26" s="10" t="s">
        <v>63</v>
      </c>
      <c r="F26" s="10" t="s">
        <v>40</v>
      </c>
      <c r="G26" s="17" t="s">
        <v>120</v>
      </c>
    </row>
    <row r="27" spans="1:7">
      <c r="A27" s="164" t="s">
        <v>1887</v>
      </c>
      <c r="B27" s="172" t="s">
        <v>1921</v>
      </c>
      <c r="D27" s="10" t="s">
        <v>64</v>
      </c>
      <c r="F27" s="10" t="s">
        <v>40</v>
      </c>
      <c r="G27" s="17" t="s">
        <v>121</v>
      </c>
    </row>
    <row r="28" spans="1:7">
      <c r="A28" s="164" t="s">
        <v>1889</v>
      </c>
      <c r="B28" s="172" t="s">
        <v>1922</v>
      </c>
      <c r="D28" s="10" t="s">
        <v>65</v>
      </c>
      <c r="F28" s="10" t="s">
        <v>40</v>
      </c>
      <c r="G28" s="17" t="s">
        <v>122</v>
      </c>
    </row>
    <row r="29" spans="1:7">
      <c r="A29" s="164" t="s">
        <v>1890</v>
      </c>
      <c r="B29" s="172" t="s">
        <v>1923</v>
      </c>
      <c r="D29" s="10" t="s">
        <v>66</v>
      </c>
      <c r="F29" s="10" t="s">
        <v>40</v>
      </c>
      <c r="G29" s="17" t="s">
        <v>123</v>
      </c>
    </row>
    <row r="30" spans="1:7">
      <c r="A30" s="164" t="s">
        <v>1891</v>
      </c>
      <c r="B30" s="172" t="s">
        <v>1860</v>
      </c>
      <c r="D30" s="10" t="s">
        <v>67</v>
      </c>
      <c r="F30" s="10" t="s">
        <v>40</v>
      </c>
      <c r="G30" s="17" t="s">
        <v>124</v>
      </c>
    </row>
    <row r="31" spans="1:7">
      <c r="A31" s="164" t="s">
        <v>1892</v>
      </c>
      <c r="B31" s="172" t="s">
        <v>1879</v>
      </c>
      <c r="D31" s="10" t="s">
        <v>68</v>
      </c>
      <c r="F31" s="10" t="s">
        <v>40</v>
      </c>
      <c r="G31" s="17" t="s">
        <v>125</v>
      </c>
    </row>
    <row r="32" spans="1:7">
      <c r="A32" s="164" t="s">
        <v>1893</v>
      </c>
      <c r="B32" s="172" t="s">
        <v>1900</v>
      </c>
      <c r="D32" s="10" t="s">
        <v>69</v>
      </c>
      <c r="F32" s="10" t="s">
        <v>40</v>
      </c>
      <c r="G32" s="17" t="s">
        <v>126</v>
      </c>
    </row>
    <row r="33" spans="1:7">
      <c r="A33" s="164" t="s">
        <v>1894</v>
      </c>
      <c r="B33" s="172" t="s">
        <v>1914</v>
      </c>
      <c r="D33" s="10" t="s">
        <v>70</v>
      </c>
      <c r="F33" s="10" t="s">
        <v>40</v>
      </c>
      <c r="G33" s="17" t="s">
        <v>127</v>
      </c>
    </row>
    <row r="34" spans="1:7">
      <c r="A34" s="164" t="s">
        <v>1896</v>
      </c>
      <c r="B34" s="172" t="s">
        <v>1915</v>
      </c>
      <c r="D34" s="10" t="s">
        <v>71</v>
      </c>
      <c r="F34" s="10" t="s">
        <v>40</v>
      </c>
      <c r="G34" s="17" t="s">
        <v>128</v>
      </c>
    </row>
    <row r="35" spans="1:7">
      <c r="A35" s="164" t="s">
        <v>1898</v>
      </c>
      <c r="B35" s="172" t="s">
        <v>1916</v>
      </c>
      <c r="D35" s="10" t="s">
        <v>72</v>
      </c>
      <c r="F35" s="10" t="s">
        <v>40</v>
      </c>
      <c r="G35" s="17" t="s">
        <v>129</v>
      </c>
    </row>
    <row r="36" spans="1:7">
      <c r="A36" s="164" t="s">
        <v>1899</v>
      </c>
      <c r="B36" s="172" t="s">
        <v>1917</v>
      </c>
      <c r="D36" s="10" t="s">
        <v>73</v>
      </c>
      <c r="F36" s="10" t="s">
        <v>40</v>
      </c>
      <c r="G36" s="17" t="s">
        <v>130</v>
      </c>
    </row>
    <row r="37" spans="1:7" ht="13.8" thickBot="1">
      <c r="A37" s="166" t="s">
        <v>1901</v>
      </c>
      <c r="B37" s="173" t="s">
        <v>1918</v>
      </c>
      <c r="D37" s="10" t="s">
        <v>74</v>
      </c>
      <c r="F37" s="10" t="s">
        <v>40</v>
      </c>
      <c r="G37" s="17" t="s">
        <v>131</v>
      </c>
    </row>
    <row r="38" spans="1:7">
      <c r="A38" s="167"/>
      <c r="B38" s="168"/>
      <c r="D38" s="10" t="s">
        <v>75</v>
      </c>
      <c r="F38" s="10" t="s">
        <v>40</v>
      </c>
      <c r="G38" s="17" t="s">
        <v>132</v>
      </c>
    </row>
    <row r="39" spans="1:7">
      <c r="A39" s="6"/>
      <c r="B39" s="169"/>
      <c r="D39" s="10" t="s">
        <v>76</v>
      </c>
      <c r="F39" s="10" t="s">
        <v>40</v>
      </c>
      <c r="G39" s="17" t="s">
        <v>133</v>
      </c>
    </row>
    <row r="40" spans="1:7">
      <c r="A40" s="6"/>
      <c r="B40" s="169"/>
      <c r="D40" s="10" t="s">
        <v>77</v>
      </c>
      <c r="F40" s="10" t="s">
        <v>40</v>
      </c>
      <c r="G40" s="17" t="s">
        <v>134</v>
      </c>
    </row>
    <row r="41" spans="1:7">
      <c r="A41" s="6"/>
      <c r="B41" s="169"/>
      <c r="D41" s="10" t="s">
        <v>78</v>
      </c>
      <c r="F41" s="10" t="s">
        <v>40</v>
      </c>
      <c r="G41" s="17" t="s">
        <v>135</v>
      </c>
    </row>
    <row r="42" spans="1:7">
      <c r="A42" s="6"/>
      <c r="B42" s="169"/>
      <c r="D42" s="10" t="s">
        <v>79</v>
      </c>
      <c r="F42" s="10" t="s">
        <v>40</v>
      </c>
      <c r="G42" s="17" t="s">
        <v>136</v>
      </c>
    </row>
    <row r="43" spans="1:7">
      <c r="A43" s="6"/>
      <c r="B43" s="169"/>
      <c r="D43" s="10" t="s">
        <v>80</v>
      </c>
      <c r="F43" s="10" t="s">
        <v>40</v>
      </c>
      <c r="G43" s="17" t="s">
        <v>137</v>
      </c>
    </row>
    <row r="44" spans="1:7">
      <c r="A44" s="6"/>
      <c r="B44" s="169"/>
      <c r="D44" s="10" t="s">
        <v>81</v>
      </c>
      <c r="F44" s="10" t="s">
        <v>40</v>
      </c>
      <c r="G44" s="17" t="s">
        <v>138</v>
      </c>
    </row>
    <row r="45" spans="1:7">
      <c r="A45" s="6"/>
      <c r="B45" s="169"/>
      <c r="D45" s="10" t="s">
        <v>82</v>
      </c>
      <c r="F45" s="10" t="s">
        <v>40</v>
      </c>
      <c r="G45" s="17" t="s">
        <v>139</v>
      </c>
    </row>
    <row r="46" spans="1:7">
      <c r="A46" s="6"/>
      <c r="B46" s="169"/>
      <c r="D46" s="10" t="s">
        <v>83</v>
      </c>
      <c r="F46" s="10" t="s">
        <v>40</v>
      </c>
      <c r="G46" s="17" t="s">
        <v>140</v>
      </c>
    </row>
    <row r="47" spans="1:7">
      <c r="A47" s="6"/>
      <c r="B47" s="169"/>
      <c r="D47" s="10" t="s">
        <v>84</v>
      </c>
      <c r="F47" s="10" t="s">
        <v>40</v>
      </c>
      <c r="G47" s="17" t="s">
        <v>141</v>
      </c>
    </row>
    <row r="48" spans="1:7">
      <c r="A48" s="6"/>
      <c r="B48" s="169"/>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sheetProtection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58</vt:i4>
      </vt:variant>
    </vt:vector>
  </HeadingPairs>
  <TitlesOfParts>
    <vt:vector size="64" baseType="lpstr">
      <vt:lpstr>基本情報入力シート</vt:lpstr>
      <vt:lpstr>別紙様式3-1（補助金）</vt:lpstr>
      <vt:lpstr>別紙様式3-2（補助金）</vt:lpstr>
      <vt:lpstr>第３号様式（者実績報告書）</vt:lpstr>
      <vt:lpstr>第３号様式（児実績報告書）</vt:lpstr>
      <vt:lpstr>【参考】数式用</vt:lpstr>
      <vt:lpstr>_new1</vt:lpstr>
      <vt:lpstr>【参考】数式用!erea</vt:lpstr>
      <vt:lpstr>【参考】数式用!new</vt:lpstr>
      <vt:lpstr>【参考】数式用!Print_Area</vt:lpstr>
      <vt:lpstr>基本情報入力シート!Print_Area</vt:lpstr>
      <vt:lpstr>'第３号様式（児実績報告書）'!Print_Area</vt:lpstr>
      <vt:lpstr>'第３号様式（者実績報告書）'!Print_Area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宍戸 由美子</cp:lastModifiedBy>
  <cp:lastPrinted>2025-03-05T13:35:57Z</cp:lastPrinted>
  <dcterms:created xsi:type="dcterms:W3CDTF">2023-01-10T13:53:21Z</dcterms:created>
  <dcterms:modified xsi:type="dcterms:W3CDTF">2025-07-01T07:41:19Z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