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15.37.39\share\02統計課\05統計調査\【現住人口調査システム】\1.現住一般\7.公表誤り\3.月報・年報修正_202506\13.年報各データ\2024\"/>
    </mc:Choice>
  </mc:AlternateContent>
  <xr:revisionPtr revIDLastSave="0" documentId="8_{F95D2A4C-3064-4647-97F4-A2482ACE3F89}" xr6:coauthVersionLast="47" xr6:coauthVersionMax="47" xr10:uidLastSave="{00000000-0000-0000-0000-000000000000}"/>
  <bookViews>
    <workbookView xWindow="24120" yWindow="1080" windowWidth="18528" windowHeight="11100" xr2:uid="{88A5327B-C959-4EA3-A7BE-9C86649C9822}"/>
  </bookViews>
  <sheets>
    <sheet name="人口動態" sheetId="1" r:id="rId1"/>
    <sheet name="人口推移" sheetId="2" r:id="rId2"/>
    <sheet name="18未満推移" sheetId="3" r:id="rId3"/>
  </sheets>
  <externalReferences>
    <externalReference r:id="rId4"/>
  </externalReferences>
  <definedNames>
    <definedName name="_xlnm._FilterDatabase" localSheetId="0" hidden="1">人口動態!$A$5:$AH$72</definedName>
    <definedName name="_xlnm.Print_Area" localSheetId="2">'18未満推移'!$C$1:$AE$67</definedName>
    <definedName name="_xlnm.Print_Area" localSheetId="1">人口推移!$C$1:$AE$67</definedName>
    <definedName name="_xlnm.Print_Area" localSheetId="0">人口動態!$A$1:$P$78</definedName>
    <definedName name="刊行">[1]文章ﾏｽﾀ!$B$7</definedName>
    <definedName name="現住10月">[1]文章ﾏｽﾀ!$C$3</definedName>
    <definedName name="現住10月全角">[1]文章ﾏｽﾀ!$E$3</definedName>
    <definedName name="現住10月年">[1]文章ﾏｽﾀ!$D$3</definedName>
    <definedName name="現住基準日">[1]文章ﾏｽﾀ!$C$2</definedName>
    <definedName name="現住前々年">[1]文章ﾏｽﾀ!$D$6</definedName>
    <definedName name="現住前年">[1]文章ﾏｽﾀ!$D$4</definedName>
    <definedName name="現住前年基準日">[1]文章ﾏｽﾀ!$C$4</definedName>
    <definedName name="現住動態">[1]文章ﾏｽﾀ!$C$5</definedName>
    <definedName name="現住年">[1]文章ﾏｽﾀ!$D$2</definedName>
    <definedName name="国調年">[1]文章ﾏｽﾀ!$D$1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63" i="3" l="1"/>
  <c r="AD63" i="3"/>
  <c r="AC63" i="3"/>
  <c r="AB63" i="3"/>
  <c r="AA63" i="3"/>
  <c r="Z63" i="3"/>
  <c r="Y63" i="3"/>
  <c r="X63" i="3"/>
  <c r="W63" i="3"/>
  <c r="V63" i="3"/>
  <c r="U63" i="3"/>
  <c r="T63" i="3"/>
  <c r="S63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AE61" i="3"/>
  <c r="AD61" i="3"/>
  <c r="AC61" i="3"/>
  <c r="AB61" i="3"/>
  <c r="AA61" i="3"/>
  <c r="Z61" i="3"/>
  <c r="Y61" i="3"/>
  <c r="X61" i="3"/>
  <c r="W61" i="3"/>
  <c r="V61" i="3"/>
  <c r="U61" i="3"/>
  <c r="T61" i="3"/>
  <c r="S61" i="3"/>
  <c r="AE60" i="3"/>
  <c r="AD60" i="3"/>
  <c r="AC60" i="3"/>
  <c r="AB60" i="3"/>
  <c r="AA60" i="3"/>
  <c r="Z60" i="3"/>
  <c r="Y60" i="3"/>
  <c r="X60" i="3"/>
  <c r="W60" i="3"/>
  <c r="V60" i="3"/>
  <c r="U60" i="3"/>
  <c r="T60" i="3"/>
  <c r="S60" i="3"/>
  <c r="AE59" i="3"/>
  <c r="AD59" i="3"/>
  <c r="AC59" i="3"/>
  <c r="AB59" i="3"/>
  <c r="AA59" i="3"/>
  <c r="Z59" i="3"/>
  <c r="Y59" i="3"/>
  <c r="X59" i="3"/>
  <c r="W59" i="3"/>
  <c r="V59" i="3"/>
  <c r="U59" i="3"/>
  <c r="T59" i="3"/>
  <c r="S59" i="3"/>
  <c r="AE58" i="3"/>
  <c r="AD58" i="3"/>
  <c r="AC58" i="3"/>
  <c r="AB58" i="3"/>
  <c r="AA58" i="3"/>
  <c r="Z58" i="3"/>
  <c r="Y58" i="3"/>
  <c r="X58" i="3"/>
  <c r="W58" i="3"/>
  <c r="V58" i="3"/>
  <c r="U58" i="3"/>
  <c r="T58" i="3"/>
  <c r="S58" i="3"/>
  <c r="AE57" i="3"/>
  <c r="AD57" i="3"/>
  <c r="AC57" i="3"/>
  <c r="AB57" i="3"/>
  <c r="AA57" i="3"/>
  <c r="Z57" i="3"/>
  <c r="Y57" i="3"/>
  <c r="X57" i="3"/>
  <c r="W57" i="3"/>
  <c r="V57" i="3"/>
  <c r="U57" i="3"/>
  <c r="T57" i="3"/>
  <c r="S57" i="3"/>
  <c r="AE56" i="3"/>
  <c r="AD56" i="3"/>
  <c r="AC56" i="3"/>
  <c r="AB56" i="3"/>
  <c r="AA56" i="3"/>
  <c r="Z56" i="3"/>
  <c r="Y56" i="3"/>
  <c r="X56" i="3"/>
  <c r="W56" i="3"/>
  <c r="V56" i="3"/>
  <c r="U56" i="3"/>
  <c r="T56" i="3"/>
  <c r="S56" i="3"/>
  <c r="AE55" i="3"/>
  <c r="AD55" i="3"/>
  <c r="AC55" i="3"/>
  <c r="AB55" i="3"/>
  <c r="AA55" i="3"/>
  <c r="Z55" i="3"/>
  <c r="Y55" i="3"/>
  <c r="X55" i="3"/>
  <c r="W55" i="3"/>
  <c r="V55" i="3"/>
  <c r="U55" i="3"/>
  <c r="T55" i="3"/>
  <c r="S55" i="3"/>
  <c r="AE54" i="3"/>
  <c r="AD54" i="3"/>
  <c r="AC54" i="3"/>
  <c r="AB54" i="3"/>
  <c r="AA54" i="3"/>
  <c r="Z54" i="3"/>
  <c r="Y54" i="3"/>
  <c r="X54" i="3"/>
  <c r="W54" i="3"/>
  <c r="V54" i="3"/>
  <c r="U54" i="3"/>
  <c r="T54" i="3"/>
  <c r="S54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AE8" i="3"/>
  <c r="AD8" i="3"/>
  <c r="AC8" i="3"/>
  <c r="AB8" i="3"/>
  <c r="AA8" i="3"/>
  <c r="Z8" i="3"/>
  <c r="Y8" i="3"/>
  <c r="X8" i="3"/>
  <c r="W8" i="3"/>
  <c r="V8" i="3"/>
  <c r="V69" i="3" s="1"/>
  <c r="U8" i="3"/>
  <c r="T8" i="3"/>
  <c r="S8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AE6" i="3"/>
  <c r="AD6" i="3"/>
  <c r="AC6" i="3"/>
  <c r="AB6" i="3"/>
  <c r="AA6" i="3"/>
  <c r="Z6" i="3"/>
  <c r="Y6" i="3"/>
  <c r="X6" i="3"/>
  <c r="W6" i="3"/>
  <c r="V6" i="3"/>
  <c r="U6" i="3"/>
  <c r="T6" i="3"/>
  <c r="S6" i="3"/>
  <c r="AE5" i="3"/>
  <c r="AE69" i="3" s="1"/>
  <c r="AD5" i="3"/>
  <c r="AD69" i="3" s="1"/>
  <c r="AC5" i="3"/>
  <c r="AB5" i="3"/>
  <c r="AA5" i="3"/>
  <c r="AA69" i="3" s="1"/>
  <c r="Z5" i="3"/>
  <c r="Z69" i="3" s="1"/>
  <c r="Y5" i="3"/>
  <c r="Y69" i="3" s="1"/>
  <c r="X5" i="3"/>
  <c r="X69" i="3" s="1"/>
  <c r="W5" i="3"/>
  <c r="W69" i="3" s="1"/>
  <c r="V5" i="3"/>
  <c r="U5" i="3"/>
  <c r="U69" i="3" s="1"/>
  <c r="T5" i="3"/>
  <c r="T69" i="3" s="1"/>
  <c r="S5" i="3"/>
  <c r="S69" i="3" s="1"/>
  <c r="AE4" i="3"/>
  <c r="AD4" i="3"/>
  <c r="AC4" i="3"/>
  <c r="AB4" i="3"/>
  <c r="AA4" i="3"/>
  <c r="Z4" i="3"/>
  <c r="Y4" i="3"/>
  <c r="X4" i="3"/>
  <c r="W4" i="3"/>
  <c r="V4" i="3"/>
  <c r="U4" i="3"/>
  <c r="T4" i="3"/>
  <c r="S4" i="3"/>
  <c r="R1" i="3"/>
  <c r="C1" i="3"/>
  <c r="AE63" i="2"/>
  <c r="AD63" i="2"/>
  <c r="AC63" i="2"/>
  <c r="AB63" i="2"/>
  <c r="AA63" i="2"/>
  <c r="Z63" i="2"/>
  <c r="Y63" i="2"/>
  <c r="X63" i="2"/>
  <c r="W63" i="2"/>
  <c r="V63" i="2"/>
  <c r="U63" i="2"/>
  <c r="T63" i="2"/>
  <c r="S63" i="2"/>
  <c r="AE62" i="2"/>
  <c r="AD62" i="2"/>
  <c r="AC62" i="2"/>
  <c r="AB62" i="2"/>
  <c r="AA62" i="2"/>
  <c r="Z62" i="2"/>
  <c r="Y62" i="2"/>
  <c r="X62" i="2"/>
  <c r="W62" i="2"/>
  <c r="V62" i="2"/>
  <c r="U62" i="2"/>
  <c r="T62" i="2"/>
  <c r="S62" i="2"/>
  <c r="AE61" i="2"/>
  <c r="AD61" i="2"/>
  <c r="AC61" i="2"/>
  <c r="AB61" i="2"/>
  <c r="AA61" i="2"/>
  <c r="Z61" i="2"/>
  <c r="Y61" i="2"/>
  <c r="X61" i="2"/>
  <c r="W61" i="2"/>
  <c r="V61" i="2"/>
  <c r="U61" i="2"/>
  <c r="T61" i="2"/>
  <c r="S61" i="2"/>
  <c r="AE60" i="2"/>
  <c r="AD60" i="2"/>
  <c r="AC60" i="2"/>
  <c r="AB60" i="2"/>
  <c r="AA60" i="2"/>
  <c r="Z60" i="2"/>
  <c r="Y60" i="2"/>
  <c r="X60" i="2"/>
  <c r="W60" i="2"/>
  <c r="V60" i="2"/>
  <c r="U60" i="2"/>
  <c r="T60" i="2"/>
  <c r="S60" i="2"/>
  <c r="AE59" i="2"/>
  <c r="AD59" i="2"/>
  <c r="AC59" i="2"/>
  <c r="AB59" i="2"/>
  <c r="AA59" i="2"/>
  <c r="Z59" i="2"/>
  <c r="Y59" i="2"/>
  <c r="X59" i="2"/>
  <c r="W59" i="2"/>
  <c r="V59" i="2"/>
  <c r="U59" i="2"/>
  <c r="T59" i="2"/>
  <c r="S59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AE57" i="2"/>
  <c r="AD57" i="2"/>
  <c r="AC57" i="2"/>
  <c r="AB57" i="2"/>
  <c r="AA57" i="2"/>
  <c r="Z57" i="2"/>
  <c r="Y57" i="2"/>
  <c r="X57" i="2"/>
  <c r="W57" i="2"/>
  <c r="V57" i="2"/>
  <c r="U57" i="2"/>
  <c r="T57" i="2"/>
  <c r="S57" i="2"/>
  <c r="AE56" i="2"/>
  <c r="AD56" i="2"/>
  <c r="AC56" i="2"/>
  <c r="AB56" i="2"/>
  <c r="AA56" i="2"/>
  <c r="Z56" i="2"/>
  <c r="Y56" i="2"/>
  <c r="X56" i="2"/>
  <c r="W56" i="2"/>
  <c r="V56" i="2"/>
  <c r="U56" i="2"/>
  <c r="T56" i="2"/>
  <c r="S56" i="2"/>
  <c r="AE55" i="2"/>
  <c r="AD55" i="2"/>
  <c r="AC55" i="2"/>
  <c r="AB55" i="2"/>
  <c r="AA55" i="2"/>
  <c r="Z55" i="2"/>
  <c r="Y55" i="2"/>
  <c r="X55" i="2"/>
  <c r="W55" i="2"/>
  <c r="V55" i="2"/>
  <c r="U55" i="2"/>
  <c r="T55" i="2"/>
  <c r="S55" i="2"/>
  <c r="AE54" i="2"/>
  <c r="AD54" i="2"/>
  <c r="AC54" i="2"/>
  <c r="AB54" i="2"/>
  <c r="AA54" i="2"/>
  <c r="Z54" i="2"/>
  <c r="Y54" i="2"/>
  <c r="X54" i="2"/>
  <c r="W54" i="2"/>
  <c r="V54" i="2"/>
  <c r="U54" i="2"/>
  <c r="T54" i="2"/>
  <c r="S54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AE8" i="2"/>
  <c r="AD8" i="2"/>
  <c r="AC8" i="2"/>
  <c r="AB8" i="2"/>
  <c r="AA8" i="2"/>
  <c r="Z8" i="2"/>
  <c r="Y8" i="2"/>
  <c r="X8" i="2"/>
  <c r="W8" i="2"/>
  <c r="W69" i="2" s="1"/>
  <c r="V8" i="2"/>
  <c r="U8" i="2"/>
  <c r="T8" i="2"/>
  <c r="S8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AE5" i="2"/>
  <c r="AE69" i="2" s="1"/>
  <c r="AD5" i="2"/>
  <c r="AD69" i="2" s="1"/>
  <c r="AC5" i="2"/>
  <c r="AB5" i="2"/>
  <c r="AA5" i="2"/>
  <c r="AA69" i="2" s="1"/>
  <c r="Z5" i="2"/>
  <c r="Z69" i="2" s="1"/>
  <c r="Y5" i="2"/>
  <c r="Y69" i="2" s="1"/>
  <c r="X5" i="2"/>
  <c r="X69" i="2" s="1"/>
  <c r="W5" i="2"/>
  <c r="V5" i="2"/>
  <c r="V69" i="2" s="1"/>
  <c r="U5" i="2"/>
  <c r="U69" i="2" s="1"/>
  <c r="T5" i="2"/>
  <c r="T69" i="2" s="1"/>
  <c r="S5" i="2"/>
  <c r="S69" i="2" s="1"/>
  <c r="AE4" i="2"/>
  <c r="AD4" i="2"/>
  <c r="AC4" i="2"/>
  <c r="AB4" i="2"/>
  <c r="AA4" i="2"/>
  <c r="Z4" i="2"/>
  <c r="Y4" i="2"/>
  <c r="X4" i="2"/>
  <c r="W4" i="2"/>
  <c r="V4" i="2"/>
  <c r="U4" i="2"/>
  <c r="T4" i="2"/>
  <c r="S4" i="2"/>
  <c r="R1" i="2"/>
  <c r="C1" i="2"/>
  <c r="A75" i="1"/>
  <c r="A74" i="1"/>
  <c r="B72" i="1"/>
  <c r="D72" i="1" s="1"/>
  <c r="E72" i="1" s="1"/>
  <c r="B71" i="1"/>
  <c r="D71" i="1" s="1"/>
  <c r="E71" i="1" s="1"/>
  <c r="B70" i="1"/>
  <c r="D70" i="1" s="1"/>
  <c r="E70" i="1" s="1"/>
  <c r="B69" i="1"/>
  <c r="D69" i="1" s="1"/>
  <c r="E69" i="1" s="1"/>
  <c r="D68" i="1"/>
  <c r="E68" i="1" s="1"/>
  <c r="B68" i="1"/>
  <c r="B67" i="1"/>
  <c r="D67" i="1" s="1"/>
  <c r="E67" i="1" s="1"/>
  <c r="D66" i="1"/>
  <c r="E66" i="1" s="1"/>
  <c r="B66" i="1"/>
  <c r="B65" i="1"/>
  <c r="D65" i="1" s="1"/>
  <c r="E65" i="1" s="1"/>
  <c r="B64" i="1"/>
  <c r="D64" i="1" s="1"/>
  <c r="E64" i="1" s="1"/>
  <c r="B63" i="1"/>
  <c r="D63" i="1" s="1"/>
  <c r="E63" i="1" s="1"/>
  <c r="B62" i="1"/>
  <c r="D62" i="1" s="1"/>
  <c r="E62" i="1" s="1"/>
  <c r="B61" i="1"/>
  <c r="D61" i="1" s="1"/>
  <c r="E61" i="1" s="1"/>
  <c r="D60" i="1"/>
  <c r="E60" i="1" s="1"/>
  <c r="B60" i="1"/>
  <c r="B59" i="1"/>
  <c r="D59" i="1" s="1"/>
  <c r="E59" i="1" s="1"/>
  <c r="D58" i="1"/>
  <c r="E58" i="1" s="1"/>
  <c r="B58" i="1"/>
  <c r="B57" i="1"/>
  <c r="D57" i="1" s="1"/>
  <c r="E57" i="1" s="1"/>
  <c r="B56" i="1"/>
  <c r="D56" i="1" s="1"/>
  <c r="E56" i="1" s="1"/>
  <c r="B55" i="1"/>
  <c r="D55" i="1" s="1"/>
  <c r="E55" i="1" s="1"/>
  <c r="B54" i="1"/>
  <c r="D54" i="1" s="1"/>
  <c r="E54" i="1" s="1"/>
  <c r="B53" i="1"/>
  <c r="D53" i="1" s="1"/>
  <c r="E53" i="1" s="1"/>
  <c r="D52" i="1"/>
  <c r="E52" i="1" s="1"/>
  <c r="B52" i="1"/>
  <c r="B51" i="1"/>
  <c r="D51" i="1" s="1"/>
  <c r="E51" i="1" s="1"/>
  <c r="D50" i="1"/>
  <c r="E50" i="1" s="1"/>
  <c r="B50" i="1"/>
  <c r="B49" i="1"/>
  <c r="D49" i="1" s="1"/>
  <c r="E49" i="1" s="1"/>
  <c r="B48" i="1"/>
  <c r="D48" i="1" s="1"/>
  <c r="E48" i="1" s="1"/>
  <c r="B47" i="1"/>
  <c r="D47" i="1" s="1"/>
  <c r="E47" i="1" s="1"/>
  <c r="B46" i="1"/>
  <c r="D46" i="1" s="1"/>
  <c r="E46" i="1" s="1"/>
  <c r="B45" i="1"/>
  <c r="D45" i="1" s="1"/>
  <c r="E45" i="1" s="1"/>
  <c r="D44" i="1"/>
  <c r="E44" i="1" s="1"/>
  <c r="B44" i="1"/>
  <c r="B43" i="1"/>
  <c r="D43" i="1" s="1"/>
  <c r="E43" i="1" s="1"/>
  <c r="D42" i="1"/>
  <c r="E42" i="1" s="1"/>
  <c r="B42" i="1"/>
  <c r="B41" i="1"/>
  <c r="D41" i="1" s="1"/>
  <c r="E41" i="1" s="1"/>
  <c r="D40" i="1"/>
  <c r="E40" i="1" s="1"/>
  <c r="B40" i="1"/>
  <c r="B39" i="1"/>
  <c r="D39" i="1" s="1"/>
  <c r="E39" i="1" s="1"/>
  <c r="B38" i="1"/>
  <c r="D38" i="1" s="1"/>
  <c r="E38" i="1" s="1"/>
  <c r="B37" i="1"/>
  <c r="D37" i="1" s="1"/>
  <c r="E37" i="1" s="1"/>
  <c r="D36" i="1"/>
  <c r="E36" i="1" s="1"/>
  <c r="B36" i="1"/>
  <c r="B35" i="1"/>
  <c r="D35" i="1" s="1"/>
  <c r="E35" i="1" s="1"/>
  <c r="D34" i="1"/>
  <c r="E34" i="1" s="1"/>
  <c r="B34" i="1"/>
  <c r="B33" i="1"/>
  <c r="D33" i="1" s="1"/>
  <c r="E33" i="1" s="1"/>
  <c r="D32" i="1"/>
  <c r="E32" i="1" s="1"/>
  <c r="B32" i="1"/>
  <c r="B31" i="1"/>
  <c r="D31" i="1" s="1"/>
  <c r="E31" i="1" s="1"/>
  <c r="B30" i="1"/>
  <c r="D30" i="1" s="1"/>
  <c r="E30" i="1" s="1"/>
  <c r="B29" i="1"/>
  <c r="D29" i="1" s="1"/>
  <c r="E29" i="1" s="1"/>
  <c r="D28" i="1"/>
  <c r="E28" i="1" s="1"/>
  <c r="B28" i="1"/>
  <c r="B27" i="1"/>
  <c r="D27" i="1" s="1"/>
  <c r="E27" i="1" s="1"/>
  <c r="D26" i="1"/>
  <c r="E26" i="1" s="1"/>
  <c r="B26" i="1"/>
  <c r="B25" i="1"/>
  <c r="D25" i="1" s="1"/>
  <c r="E25" i="1" s="1"/>
  <c r="D24" i="1"/>
  <c r="E24" i="1" s="1"/>
  <c r="B24" i="1"/>
  <c r="B23" i="1"/>
  <c r="D23" i="1" s="1"/>
  <c r="E23" i="1" s="1"/>
  <c r="B22" i="1"/>
  <c r="D22" i="1" s="1"/>
  <c r="E22" i="1" s="1"/>
  <c r="B21" i="1"/>
  <c r="D21" i="1" s="1"/>
  <c r="E21" i="1" s="1"/>
  <c r="D20" i="1"/>
  <c r="E20" i="1" s="1"/>
  <c r="B20" i="1"/>
  <c r="B19" i="1"/>
  <c r="D19" i="1" s="1"/>
  <c r="E19" i="1" s="1"/>
  <c r="D18" i="1"/>
  <c r="E18" i="1" s="1"/>
  <c r="B18" i="1"/>
  <c r="B17" i="1"/>
  <c r="D17" i="1" s="1"/>
  <c r="E17" i="1" s="1"/>
  <c r="D16" i="1"/>
  <c r="E16" i="1" s="1"/>
  <c r="B16" i="1"/>
  <c r="B15" i="1"/>
  <c r="D15" i="1" s="1"/>
  <c r="E15" i="1" s="1"/>
  <c r="B14" i="1"/>
  <c r="D14" i="1" s="1"/>
  <c r="E14" i="1" s="1"/>
  <c r="B13" i="1"/>
  <c r="D13" i="1" s="1"/>
  <c r="E13" i="1" s="1"/>
  <c r="D12" i="1"/>
  <c r="E12" i="1" s="1"/>
  <c r="B12" i="1"/>
  <c r="B11" i="1"/>
  <c r="D11" i="1" s="1"/>
  <c r="E11" i="1" s="1"/>
  <c r="D10" i="1"/>
  <c r="E10" i="1" s="1"/>
  <c r="B10" i="1"/>
  <c r="E9" i="1"/>
  <c r="D9" i="1"/>
  <c r="B9" i="1"/>
  <c r="D8" i="1"/>
  <c r="E8" i="1" s="1"/>
  <c r="B8" i="1"/>
  <c r="B7" i="1"/>
  <c r="D7" i="1" s="1"/>
  <c r="E7" i="1" s="1"/>
  <c r="B6" i="1"/>
  <c r="D6" i="1" s="1"/>
  <c r="E6" i="1" s="1"/>
  <c r="B4" i="1"/>
  <c r="G2" i="1"/>
  <c r="A1" i="1"/>
</calcChain>
</file>

<file path=xl/sharedStrings.xml><?xml version="1.0" encoding="utf-8"?>
<sst xmlns="http://schemas.openxmlformats.org/spreadsheetml/2006/main" count="498" uniqueCount="199">
  <si>
    <t>（単位：人、％)</t>
    <rPh sb="1" eb="3">
      <t>タンイ</t>
    </rPh>
    <rPh sb="4" eb="5">
      <t>ニン</t>
    </rPh>
    <phoneticPr fontId="7"/>
  </si>
  <si>
    <t>地域</t>
    <rPh sb="0" eb="2">
      <t>チイキ</t>
    </rPh>
    <phoneticPr fontId="10"/>
  </si>
  <si>
    <t>人口</t>
    <rPh sb="0" eb="2">
      <t>ジンコウ</t>
    </rPh>
    <phoneticPr fontId="7"/>
  </si>
  <si>
    <t>人口</t>
  </si>
  <si>
    <t>人口増減</t>
    <rPh sb="0" eb="2">
      <t>ジンコウ</t>
    </rPh>
    <rPh sb="2" eb="4">
      <t>ゾウゲン</t>
    </rPh>
    <phoneticPr fontId="10"/>
  </si>
  <si>
    <t>自然動態</t>
  </si>
  <si>
    <t>社会動態</t>
  </si>
  <si>
    <t>増減率</t>
    <rPh sb="0" eb="3">
      <t>ゾウゲンリツ</t>
    </rPh>
    <phoneticPr fontId="10"/>
  </si>
  <si>
    <t>出生</t>
  </si>
  <si>
    <t>死亡</t>
  </si>
  <si>
    <t>増減</t>
  </si>
  <si>
    <t>転入</t>
  </si>
  <si>
    <t>転出</t>
  </si>
  <si>
    <t>（Ａ）</t>
    <phoneticPr fontId="10"/>
  </si>
  <si>
    <t>(Ｂ)</t>
    <phoneticPr fontId="10"/>
  </si>
  <si>
    <t>(Ａ－Ｂ)</t>
    <phoneticPr fontId="10"/>
  </si>
  <si>
    <t>県内</t>
  </si>
  <si>
    <t>県外</t>
  </si>
  <si>
    <t>その他</t>
  </si>
  <si>
    <t xml:space="preserve"> 福　島　県</t>
    <phoneticPr fontId="10"/>
  </si>
  <si>
    <t xml:space="preserve">   県北管内</t>
  </si>
  <si>
    <t>　　　福島市</t>
  </si>
  <si>
    <t>　　　二本松市</t>
  </si>
  <si>
    <t>　　　伊達市</t>
  </si>
  <si>
    <t>　　　本宮市</t>
  </si>
  <si>
    <t>　　　桑折町</t>
  </si>
  <si>
    <t>　　　国見町</t>
  </si>
  <si>
    <t>　　　川俣町</t>
  </si>
  <si>
    <t>　　　大玉村</t>
  </si>
  <si>
    <t xml:space="preserve">   県中管内</t>
  </si>
  <si>
    <t>　　　郡山市</t>
  </si>
  <si>
    <t>　　　須賀川市</t>
  </si>
  <si>
    <t>　　　田村市</t>
  </si>
  <si>
    <t>　　　鏡石町</t>
  </si>
  <si>
    <t>　　　天栄村</t>
  </si>
  <si>
    <t>　　　石川町</t>
  </si>
  <si>
    <t>　　　玉川村</t>
  </si>
  <si>
    <t>　　　平田村</t>
  </si>
  <si>
    <t>　　　浅川町</t>
  </si>
  <si>
    <t>　　　古殿町</t>
  </si>
  <si>
    <t>　　　三春町</t>
  </si>
  <si>
    <t>　　　小野町</t>
  </si>
  <si>
    <t>　 県南管内</t>
  </si>
  <si>
    <t>　　　白河市</t>
  </si>
  <si>
    <t>　　　西郷村</t>
  </si>
  <si>
    <t>　　　泉崎村</t>
  </si>
  <si>
    <t>　　　中島村</t>
  </si>
  <si>
    <t>　　　矢吹町</t>
  </si>
  <si>
    <t>　　　棚倉町</t>
  </si>
  <si>
    <t>　　　矢祭町</t>
  </si>
  <si>
    <t>　　　塙町</t>
  </si>
  <si>
    <t>　　　鮫川村</t>
  </si>
  <si>
    <t>　 会津管内</t>
  </si>
  <si>
    <t>　　　会津若松市</t>
  </si>
  <si>
    <t>　　　喜多方市</t>
  </si>
  <si>
    <t>　　　北塩原村</t>
  </si>
  <si>
    <t>　　　西会津町</t>
  </si>
  <si>
    <t>　　　磐梯町</t>
  </si>
  <si>
    <t>　　　猪苗代町</t>
  </si>
  <si>
    <t>　　　会津坂下町</t>
  </si>
  <si>
    <t>　　　湯川村</t>
  </si>
  <si>
    <t>　　　柳津町</t>
  </si>
  <si>
    <t>　　　三島町</t>
  </si>
  <si>
    <t>　　　金山町</t>
  </si>
  <si>
    <t>　　　昭和村</t>
  </si>
  <si>
    <t>　　　会津美里町</t>
  </si>
  <si>
    <t>　 南会津管内</t>
  </si>
  <si>
    <t>　　　下郷町</t>
  </si>
  <si>
    <t>　　　檜枝岐村</t>
  </si>
  <si>
    <t>　　　只見町</t>
  </si>
  <si>
    <t>　　　南会津町</t>
  </si>
  <si>
    <t>　 相双管内</t>
  </si>
  <si>
    <t>　　　相馬市</t>
  </si>
  <si>
    <t>　　　南相馬市</t>
  </si>
  <si>
    <t>　　　広野町</t>
  </si>
  <si>
    <t>　　　楢葉町</t>
  </si>
  <si>
    <t>　　　富岡町</t>
  </si>
  <si>
    <t>　　　川内村</t>
  </si>
  <si>
    <t>　　　大熊町</t>
  </si>
  <si>
    <t>　　　双葉町</t>
  </si>
  <si>
    <t>　　　浪江町</t>
  </si>
  <si>
    <t>　　　葛尾村</t>
  </si>
  <si>
    <t>　　　新地町</t>
  </si>
  <si>
    <t>　　　飯舘村</t>
  </si>
  <si>
    <t>　 いわき管内</t>
  </si>
  <si>
    <t>　　　いわき市</t>
  </si>
  <si>
    <t>　(注1)　増減率は、平成23年3月1日現在に対する割合。</t>
    <rPh sb="2" eb="3">
      <t>チュウ</t>
    </rPh>
    <rPh sb="6" eb="9">
      <t>ゾウゲンリツ</t>
    </rPh>
    <rPh sb="11" eb="13">
      <t>ヘイセイ</t>
    </rPh>
    <rPh sb="15" eb="16">
      <t>ネン</t>
    </rPh>
    <rPh sb="17" eb="18">
      <t>ガツ</t>
    </rPh>
    <rPh sb="19" eb="20">
      <t>ニチ</t>
    </rPh>
    <rPh sb="20" eb="22">
      <t>ゲンザイ</t>
    </rPh>
    <rPh sb="23" eb="24">
      <t>タイ</t>
    </rPh>
    <rPh sb="26" eb="28">
      <t>ワリアイ</t>
    </rPh>
    <phoneticPr fontId="10"/>
  </si>
  <si>
    <t>　(注3)　富岡町、大熊町、双葉町及び浪江町については、人口（男女の内数を含む）または世帯数の推計値にマイナスとなる項目があるため、人口を</t>
    <rPh sb="2" eb="3">
      <t>チュウ</t>
    </rPh>
    <rPh sb="6" eb="9">
      <t>トミオカマチ</t>
    </rPh>
    <rPh sb="10" eb="12">
      <t>オオクマ</t>
    </rPh>
    <rPh sb="12" eb="13">
      <t>マチ</t>
    </rPh>
    <rPh sb="14" eb="16">
      <t>フタバ</t>
    </rPh>
    <rPh sb="16" eb="17">
      <t>マチ</t>
    </rPh>
    <rPh sb="17" eb="18">
      <t>オヨ</t>
    </rPh>
    <rPh sb="19" eb="21">
      <t>ナミエ</t>
    </rPh>
    <rPh sb="21" eb="22">
      <t>マチ</t>
    </rPh>
    <rPh sb="28" eb="30">
      <t>ジンコウ</t>
    </rPh>
    <rPh sb="31" eb="33">
      <t>ダンジョ</t>
    </rPh>
    <rPh sb="34" eb="36">
      <t>ウチスウ</t>
    </rPh>
    <rPh sb="37" eb="38">
      <t>フク</t>
    </rPh>
    <rPh sb="43" eb="46">
      <t>セタイスウ</t>
    </rPh>
    <rPh sb="47" eb="50">
      <t>スイケイチ</t>
    </rPh>
    <rPh sb="58" eb="60">
      <t>コウモク</t>
    </rPh>
    <rPh sb="66" eb="68">
      <t>ジンコウ</t>
    </rPh>
    <phoneticPr fontId="10"/>
  </si>
  <si>
    <t>　　　「－」表章している。なお、全ての項目の県計及び各計には、これらの町の住民基本台帳による増減数を反映している。</t>
    <rPh sb="50" eb="52">
      <t>ハンエイ</t>
    </rPh>
    <phoneticPr fontId="10"/>
  </si>
  <si>
    <t>（単位：人）</t>
    <rPh sb="1" eb="3">
      <t>タンイ</t>
    </rPh>
    <rPh sb="4" eb="5">
      <t>ニン</t>
    </rPh>
    <phoneticPr fontId="17"/>
  </si>
  <si>
    <t>平成23年</t>
    <rPh sb="0" eb="2">
      <t>ヘイセイ</t>
    </rPh>
    <rPh sb="4" eb="5">
      <t>ネン</t>
    </rPh>
    <phoneticPr fontId="17"/>
  </si>
  <si>
    <t>平成24年</t>
    <rPh sb="0" eb="2">
      <t>ヘイセイ</t>
    </rPh>
    <rPh sb="4" eb="5">
      <t>ネン</t>
    </rPh>
    <phoneticPr fontId="17"/>
  </si>
  <si>
    <t>平成25年</t>
    <rPh sb="0" eb="2">
      <t>ヘイセイ</t>
    </rPh>
    <rPh sb="4" eb="5">
      <t>ネン</t>
    </rPh>
    <phoneticPr fontId="17"/>
  </si>
  <si>
    <t>平成26年</t>
    <rPh sb="0" eb="2">
      <t>ヘイセイ</t>
    </rPh>
    <rPh sb="4" eb="5">
      <t>ネン</t>
    </rPh>
    <phoneticPr fontId="17"/>
  </si>
  <si>
    <t>平成27年</t>
    <rPh sb="0" eb="2">
      <t>ヘイセイ</t>
    </rPh>
    <rPh sb="4" eb="5">
      <t>ネン</t>
    </rPh>
    <phoneticPr fontId="17"/>
  </si>
  <si>
    <t>平成28年</t>
    <rPh sb="0" eb="2">
      <t>ヘイセイ</t>
    </rPh>
    <rPh sb="4" eb="5">
      <t>ネン</t>
    </rPh>
    <phoneticPr fontId="17"/>
  </si>
  <si>
    <t>平成29年</t>
    <rPh sb="0" eb="2">
      <t>ヘイセイ</t>
    </rPh>
    <rPh sb="4" eb="5">
      <t>ネン</t>
    </rPh>
    <phoneticPr fontId="17"/>
  </si>
  <si>
    <t>平成30年</t>
    <rPh sb="0" eb="2">
      <t>ヘイセイ</t>
    </rPh>
    <rPh sb="4" eb="5">
      <t>ネン</t>
    </rPh>
    <phoneticPr fontId="17"/>
  </si>
  <si>
    <t>平成31年</t>
    <rPh sb="0" eb="2">
      <t>ヘイセイ</t>
    </rPh>
    <rPh sb="4" eb="5">
      <t>ネン</t>
    </rPh>
    <phoneticPr fontId="17"/>
  </si>
  <si>
    <t>令和2年</t>
    <rPh sb="0" eb="2">
      <t>レイワ</t>
    </rPh>
    <rPh sb="3" eb="4">
      <t>ネン</t>
    </rPh>
    <phoneticPr fontId="17"/>
  </si>
  <si>
    <t>令和3年</t>
    <rPh sb="0" eb="2">
      <t>レイワ</t>
    </rPh>
    <rPh sb="3" eb="4">
      <t>ネン</t>
    </rPh>
    <phoneticPr fontId="17"/>
  </si>
  <si>
    <t>令和4年</t>
    <rPh sb="0" eb="2">
      <t>レイワ</t>
    </rPh>
    <rPh sb="3" eb="4">
      <t>ネン</t>
    </rPh>
    <phoneticPr fontId="17"/>
  </si>
  <si>
    <t>令和5年</t>
    <rPh sb="0" eb="2">
      <t>レイワ</t>
    </rPh>
    <rPh sb="3" eb="4">
      <t>ネン</t>
    </rPh>
    <phoneticPr fontId="17"/>
  </si>
  <si>
    <t>令和6年</t>
    <rPh sb="0" eb="2">
      <t>レイワ</t>
    </rPh>
    <rPh sb="3" eb="4">
      <t>ネン</t>
    </rPh>
    <phoneticPr fontId="17"/>
  </si>
  <si>
    <t>増減数</t>
    <rPh sb="0" eb="3">
      <t>ゾウゲンスウ</t>
    </rPh>
    <phoneticPr fontId="20"/>
  </si>
  <si>
    <t>平成23年
　～24年</t>
    <rPh sb="0" eb="2">
      <t>ヘイセイ</t>
    </rPh>
    <rPh sb="4" eb="5">
      <t>ネン</t>
    </rPh>
    <rPh sb="10" eb="11">
      <t>ネン</t>
    </rPh>
    <phoneticPr fontId="17"/>
  </si>
  <si>
    <t>平成24年
　～25年</t>
    <rPh sb="0" eb="2">
      <t>ヘイセイ</t>
    </rPh>
    <rPh sb="4" eb="5">
      <t>ネン</t>
    </rPh>
    <rPh sb="10" eb="11">
      <t>ネン</t>
    </rPh>
    <phoneticPr fontId="17"/>
  </si>
  <si>
    <t>平成25年
　～26年</t>
    <rPh sb="0" eb="2">
      <t>ヘイセイ</t>
    </rPh>
    <rPh sb="4" eb="5">
      <t>ネン</t>
    </rPh>
    <rPh sb="10" eb="11">
      <t>ネン</t>
    </rPh>
    <phoneticPr fontId="17"/>
  </si>
  <si>
    <t>平成26年
　～27年</t>
    <rPh sb="0" eb="2">
      <t>ヘイセイ</t>
    </rPh>
    <rPh sb="4" eb="5">
      <t>ネン</t>
    </rPh>
    <rPh sb="10" eb="11">
      <t>ネン</t>
    </rPh>
    <phoneticPr fontId="17"/>
  </si>
  <si>
    <t>平成27年
　～28年</t>
    <rPh sb="0" eb="2">
      <t>ヘイセイ</t>
    </rPh>
    <rPh sb="4" eb="5">
      <t>ネン</t>
    </rPh>
    <rPh sb="10" eb="11">
      <t>ネン</t>
    </rPh>
    <phoneticPr fontId="17"/>
  </si>
  <si>
    <t>平成28年
　～29年</t>
    <rPh sb="0" eb="2">
      <t>ヘイセイ</t>
    </rPh>
    <rPh sb="4" eb="5">
      <t>ネン</t>
    </rPh>
    <rPh sb="10" eb="11">
      <t>ネン</t>
    </rPh>
    <phoneticPr fontId="17"/>
  </si>
  <si>
    <t>平成29年
　～30年</t>
    <rPh sb="0" eb="2">
      <t>ヘイセイ</t>
    </rPh>
    <rPh sb="4" eb="5">
      <t>ネン</t>
    </rPh>
    <rPh sb="10" eb="11">
      <t>ネン</t>
    </rPh>
    <phoneticPr fontId="17"/>
  </si>
  <si>
    <t>平成30年
　～31年</t>
    <rPh sb="0" eb="2">
      <t>ヘイセイ</t>
    </rPh>
    <rPh sb="4" eb="5">
      <t>ネン</t>
    </rPh>
    <rPh sb="10" eb="11">
      <t>ネン</t>
    </rPh>
    <phoneticPr fontId="17"/>
  </si>
  <si>
    <t>平成31年
～令和2年</t>
    <rPh sb="0" eb="2">
      <t>ヘイセイ</t>
    </rPh>
    <rPh sb="4" eb="5">
      <t>ネン</t>
    </rPh>
    <rPh sb="7" eb="9">
      <t>レイワ</t>
    </rPh>
    <rPh sb="10" eb="11">
      <t>ネン</t>
    </rPh>
    <phoneticPr fontId="17"/>
  </si>
  <si>
    <t>令和2年
～令和3年</t>
    <rPh sb="0" eb="2">
      <t>レイワ</t>
    </rPh>
    <rPh sb="3" eb="4">
      <t>ネン</t>
    </rPh>
    <rPh sb="6" eb="8">
      <t>レイワ</t>
    </rPh>
    <rPh sb="9" eb="10">
      <t>ネン</t>
    </rPh>
    <phoneticPr fontId="17"/>
  </si>
  <si>
    <t>令和3年
～令和4年</t>
  </si>
  <si>
    <t>令和4年
～令和5年</t>
    <rPh sb="0" eb="2">
      <t>レイワ</t>
    </rPh>
    <rPh sb="3" eb="4">
      <t>ネン</t>
    </rPh>
    <rPh sb="6" eb="8">
      <t>レイワ</t>
    </rPh>
    <rPh sb="9" eb="10">
      <t>ネン</t>
    </rPh>
    <phoneticPr fontId="17"/>
  </si>
  <si>
    <t>令和5年
～令和6年</t>
    <rPh sb="0" eb="2">
      <t>レイワ</t>
    </rPh>
    <rPh sb="3" eb="4">
      <t>ネン</t>
    </rPh>
    <rPh sb="6" eb="8">
      <t>レイワ</t>
    </rPh>
    <rPh sb="9" eb="10">
      <t>ネン</t>
    </rPh>
    <phoneticPr fontId="17"/>
  </si>
  <si>
    <t>福島県</t>
  </si>
  <si>
    <t>福島市</t>
  </si>
  <si>
    <t>二本松市</t>
  </si>
  <si>
    <t>伊達市</t>
  </si>
  <si>
    <t>本宮市</t>
  </si>
  <si>
    <t>桑折町</t>
  </si>
  <si>
    <t>国見町</t>
  </si>
  <si>
    <t>川俣町</t>
  </si>
  <si>
    <t>大玉村</t>
  </si>
  <si>
    <t>郡山市</t>
  </si>
  <si>
    <t>須賀川市</t>
  </si>
  <si>
    <t>田村市</t>
  </si>
  <si>
    <t>鏡石町</t>
  </si>
  <si>
    <t>天栄村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</si>
  <si>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</si>
  <si>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</si>
  <si>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</si>
  <si>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</si>
  <si>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</si>
  <si>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</si>
  <si>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</si>
  <si>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白河市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</si>
  <si>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</si>
  <si>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</si>
  <si>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</si>
  <si>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</si>
  <si>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</si>
  <si>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</si>
  <si>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</si>
  <si>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</si>
  <si>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会津若松市</t>
  </si>
  <si>
    <t>喜多方市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</si>
  <si>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</si>
  <si>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</si>
  <si>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</si>
  <si>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</si>
  <si>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</si>
  <si>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</si>
  <si>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</si>
  <si>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</si>
  <si>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金山町</t>
  </si>
  <si>
    <t>昭和村</t>
  </si>
  <si>
    <t>会津美里町</t>
  </si>
  <si>
    <t>下郷町</t>
  </si>
  <si>
    <t>檜枝岐村</t>
  </si>
  <si>
    <t>只見町</t>
  </si>
  <si>
    <t>南会津町</t>
  </si>
  <si>
    <t>相馬市</t>
  </si>
  <si>
    <t>南相馬市</t>
  </si>
  <si>
    <t>広野町</t>
  </si>
  <si>
    <t>楢葉町</t>
  </si>
  <si>
    <t>-</t>
    <phoneticPr fontId="20"/>
  </si>
  <si>
    <t>富岡町</t>
  </si>
  <si>
    <t>川内村</t>
  </si>
  <si>
    <t>大熊町</t>
  </si>
  <si>
    <t>-</t>
  </si>
  <si>
    <t>-</t>
    <phoneticPr fontId="17"/>
  </si>
  <si>
    <t>双葉町</t>
  </si>
  <si>
    <t>浪江町</t>
  </si>
  <si>
    <t>葛尾村</t>
  </si>
  <si>
    <t>新地町</t>
  </si>
  <si>
    <t>飯舘村</t>
  </si>
  <si>
    <t>いわき市</t>
  </si>
  <si>
    <t>(注1)</t>
    <rPh sb="1" eb="2">
      <t>チュウ</t>
    </rPh>
    <phoneticPr fontId="17"/>
  </si>
  <si>
    <t>　平成23年～27年は平成22年国勢調査に、平成28年～令和2年は平成27年国勢調査に、令和3年～令和6年は令和2年国勢調査に基づく推計による。</t>
    <rPh sb="1" eb="3">
      <t>ヘイセイ</t>
    </rPh>
    <rPh sb="5" eb="6">
      <t>ネン</t>
    </rPh>
    <rPh sb="9" eb="10">
      <t>ネン</t>
    </rPh>
    <rPh sb="11" eb="13">
      <t>ヘイセイ</t>
    </rPh>
    <rPh sb="15" eb="16">
      <t>ネン</t>
    </rPh>
    <rPh sb="16" eb="18">
      <t>コクセイ</t>
    </rPh>
    <rPh sb="18" eb="20">
      <t>チョウサ</t>
    </rPh>
    <rPh sb="22" eb="24">
      <t>ヘイセイ</t>
    </rPh>
    <rPh sb="26" eb="27">
      <t>ネン</t>
    </rPh>
    <rPh sb="28" eb="30">
      <t>レイワ</t>
    </rPh>
    <rPh sb="31" eb="32">
      <t>ネン</t>
    </rPh>
    <rPh sb="33" eb="35">
      <t>ヘイセイ</t>
    </rPh>
    <rPh sb="37" eb="38">
      <t>ネン</t>
    </rPh>
    <rPh sb="38" eb="40">
      <t>コクセイ</t>
    </rPh>
    <rPh sb="40" eb="42">
      <t>チョウサ</t>
    </rPh>
    <rPh sb="44" eb="46">
      <t>レイワ</t>
    </rPh>
    <rPh sb="47" eb="48">
      <t>ネン</t>
    </rPh>
    <rPh sb="49" eb="51">
      <t>レイワ</t>
    </rPh>
    <rPh sb="52" eb="53">
      <t>ネン</t>
    </rPh>
    <rPh sb="54" eb="56">
      <t>レイワ</t>
    </rPh>
    <rPh sb="57" eb="58">
      <t>ネン</t>
    </rPh>
    <rPh sb="58" eb="62">
      <t>コクセイチョウサ</t>
    </rPh>
    <rPh sb="63" eb="64">
      <t>モト</t>
    </rPh>
    <rPh sb="66" eb="68">
      <t>スイケイ</t>
    </rPh>
    <phoneticPr fontId="17"/>
  </si>
  <si>
    <t>(注3)</t>
    <rPh sb="1" eb="2">
      <t>チュウ</t>
    </rPh>
    <phoneticPr fontId="17"/>
  </si>
  <si>
    <t>　大熊町、双葉町及び浪江町については、人口（男女の内数を含む）または世帯数の推計値にマイナスとなる項目があるため、令和３年～令和６年の該当年の人口及び人口増減数を「－」表章している。なお、県計には、これらの町の住民基本台帳による増減数を反映している。</t>
    <rPh sb="73" eb="74">
      <t>オヨ</t>
    </rPh>
    <rPh sb="75" eb="80">
      <t>ジンコウゾウゲンスウ</t>
    </rPh>
    <rPh sb="118" eb="120">
      <t>ハンエイ</t>
    </rPh>
    <phoneticPr fontId="20"/>
  </si>
  <si>
    <t>(注2)</t>
    <rPh sb="1" eb="2">
      <t>チュウ</t>
    </rPh>
    <phoneticPr fontId="17"/>
  </si>
  <si>
    <t>　富岡町、大熊町、双葉町、浪江町、葛尾村及び飯舘村については、平成27年10月1日現在全域が原子力災害による避難指示区域のため、また楢葉町については、平成27年9月4日まで全域が避難指示区域だったため、平成28年～令和2年の人口及び人口増減数を「－」表章している。なお、県計には、これらの町村の住民基本台帳による増減数を反映している。</t>
    <rPh sb="107" eb="109">
      <t>レイワ</t>
    </rPh>
    <rPh sb="110" eb="111">
      <t>ネン</t>
    </rPh>
    <phoneticPr fontId="17"/>
  </si>
  <si>
    <t>平成23年</t>
  </si>
  <si>
    <t>平成24年</t>
  </si>
  <si>
    <t>平成25年</t>
  </si>
  <si>
    <t>平成26年</t>
  </si>
  <si>
    <t>平成27年</t>
  </si>
  <si>
    <t>二本松市</t>
    <phoneticPr fontId="20"/>
  </si>
  <si>
    <t>(注1)</t>
    <rPh sb="1" eb="2">
      <t>チュウ</t>
    </rPh>
    <phoneticPr fontId="20"/>
  </si>
  <si>
    <t>　平成23年～27年は平成22年国勢調査に、平成28年～令和2年は平成27年国勢調査に、令和3年～令和6年は令和2年国勢調査に基づく推計による。</t>
    <rPh sb="1" eb="3">
      <t>ヘイセイ</t>
    </rPh>
    <rPh sb="5" eb="6">
      <t>ネン</t>
    </rPh>
    <rPh sb="9" eb="10">
      <t>ネン</t>
    </rPh>
    <rPh sb="11" eb="13">
      <t>ヘイセイ</t>
    </rPh>
    <rPh sb="15" eb="16">
      <t>ネン</t>
    </rPh>
    <rPh sb="16" eb="18">
      <t>コクセイ</t>
    </rPh>
    <rPh sb="18" eb="20">
      <t>チョウサ</t>
    </rPh>
    <rPh sb="22" eb="24">
      <t>ヘイセイ</t>
    </rPh>
    <rPh sb="26" eb="27">
      <t>ネン</t>
    </rPh>
    <rPh sb="28" eb="30">
      <t>レイワ</t>
    </rPh>
    <rPh sb="31" eb="32">
      <t>ネン</t>
    </rPh>
    <rPh sb="33" eb="35">
      <t>ヘイセイ</t>
    </rPh>
    <rPh sb="37" eb="38">
      <t>ネン</t>
    </rPh>
    <rPh sb="38" eb="40">
      <t>コクセイ</t>
    </rPh>
    <rPh sb="40" eb="42">
      <t>チョウサ</t>
    </rPh>
    <rPh sb="44" eb="46">
      <t>レイワ</t>
    </rPh>
    <rPh sb="47" eb="48">
      <t>ネン</t>
    </rPh>
    <rPh sb="49" eb="51">
      <t>レイワ</t>
    </rPh>
    <rPh sb="52" eb="53">
      <t>ネン</t>
    </rPh>
    <rPh sb="54" eb="56">
      <t>レイワ</t>
    </rPh>
    <rPh sb="57" eb="58">
      <t>ネン</t>
    </rPh>
    <rPh sb="58" eb="60">
      <t>コクセイ</t>
    </rPh>
    <rPh sb="60" eb="62">
      <t>チョウサ</t>
    </rPh>
    <rPh sb="63" eb="64">
      <t>モト</t>
    </rPh>
    <rPh sb="66" eb="68">
      <t>スイケイ</t>
    </rPh>
    <phoneticPr fontId="17"/>
  </si>
  <si>
    <t>(注3)</t>
    <rPh sb="1" eb="2">
      <t>チュウ</t>
    </rPh>
    <phoneticPr fontId="20"/>
  </si>
  <si>
    <t>　富岡町、大熊町、双葉町、浪江町及び飯舘村については、人口（男女の内数を含む）または世帯数の推計値にマイナスとなる項目があるため、令和３年～令和６年の該当年の人口及び人口増減数を「－」表章している。なお、県計には、これらの町の住民基本台帳による増減数を反映している。</t>
    <rPh sb="1" eb="4">
      <t>トミオカマチ</t>
    </rPh>
    <rPh sb="16" eb="17">
      <t>オヨ</t>
    </rPh>
    <rPh sb="18" eb="21">
      <t>イイタテムラ</t>
    </rPh>
    <rPh sb="81" eb="82">
      <t>オヨ</t>
    </rPh>
    <rPh sb="83" eb="88">
      <t>ジンコウゾウゲンスウ</t>
    </rPh>
    <rPh sb="126" eb="128">
      <t>ハンエイ</t>
    </rPh>
    <phoneticPr fontId="20"/>
  </si>
  <si>
    <t>(注2)</t>
    <rPh sb="1" eb="2">
      <t>チュウ</t>
    </rPh>
    <phoneticPr fontId="20"/>
  </si>
  <si>
    <t>　富岡町、大熊町、双葉町、浪江町、葛尾村及び飯舘村については、平成27年10月1日現在全域が原子力災害による避難指示区域のため、また楢葉町については、平成27年9月4日まで全域が避難指示区域だったため、平成28年～令和2年の人口及び人口増減数を「－」表章している。なお、県計には、これらの町村の住民基本台帳による増減数を反映している。</t>
    <rPh sb="112" eb="114">
      <t>ジンコウ</t>
    </rPh>
    <rPh sb="114" eb="115">
      <t>オヨ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</si>
</sst>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;&quot;△ &quot;0.00"/>
    <numFmt numFmtId="177" formatCode="#,##0;\-"/>
    <numFmt numFmtId="178" formatCode="#,##0;&quot;△&quot;#,##0"/>
    <numFmt numFmtId="179" formatCode="#,##0;&quot;-&quot;"/>
    <numFmt numFmtId="180" formatCode="#,##0;&quot;△ &quot;#,##0"/>
  </numFmts>
  <fonts count="23">
    <font>
      <sz val="12"/>
      <color theme="1"/>
      <name val="ＭＳ 明朝"/>
      <family val="2"/>
      <charset val="128"/>
    </font>
    <font>
      <sz val="9"/>
      <name val="中ゴシック体"/>
      <family val="3"/>
      <charset val="128"/>
    </font>
    <font>
      <b/>
      <sz val="10"/>
      <name val="ＭＳ ゴシック"/>
      <family val="3"/>
      <charset val="128"/>
    </font>
    <font>
      <sz val="6"/>
      <name val="ＭＳ ゴシック"/>
      <family val="2"/>
      <charset val="128"/>
    </font>
    <font>
      <sz val="10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10"/>
      <color indexed="14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16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明朝"/>
      <family val="2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3" fillId="0" borderId="0"/>
    <xf numFmtId="0" fontId="1" fillId="0" borderId="0"/>
  </cellStyleXfs>
  <cellXfs count="196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8" fillId="0" borderId="0" xfId="1" applyFont="1" applyAlignment="1">
      <alignment horizontal="right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57" fontId="9" fillId="0" borderId="9" xfId="1" applyNumberFormat="1" applyFont="1" applyBorder="1" applyAlignment="1">
      <alignment horizontal="center" vertical="center"/>
    </xf>
    <xf numFmtId="57" fontId="9" fillId="0" borderId="10" xfId="1" applyNumberFormat="1" applyFont="1" applyBorder="1" applyAlignment="1">
      <alignment horizontal="center" vertical="center"/>
    </xf>
    <xf numFmtId="49" fontId="9" fillId="0" borderId="10" xfId="1" applyNumberFormat="1" applyFont="1" applyBorder="1" applyAlignment="1">
      <alignment horizontal="center" vertical="center"/>
    </xf>
    <xf numFmtId="176" fontId="9" fillId="0" borderId="17" xfId="1" applyNumberFormat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176" fontId="9" fillId="0" borderId="23" xfId="1" applyNumberFormat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 shrinkToFit="1"/>
    </xf>
    <xf numFmtId="0" fontId="8" fillId="0" borderId="23" xfId="1" applyFont="1" applyBorder="1" applyAlignment="1">
      <alignment horizontal="center" vertical="center"/>
    </xf>
    <xf numFmtId="0" fontId="11" fillId="2" borderId="27" xfId="1" applyFont="1" applyFill="1" applyBorder="1" applyAlignment="1">
      <alignment horizontal="left" vertical="center"/>
    </xf>
    <xf numFmtId="177" fontId="11" fillId="2" borderId="28" xfId="1" applyNumberFormat="1" applyFont="1" applyFill="1" applyBorder="1" applyAlignment="1">
      <alignment vertical="center"/>
    </xf>
    <xf numFmtId="178" fontId="11" fillId="2" borderId="28" xfId="1" applyNumberFormat="1" applyFont="1" applyFill="1" applyBorder="1" applyAlignment="1">
      <alignment vertical="center"/>
    </xf>
    <xf numFmtId="176" fontId="11" fillId="2" borderId="29" xfId="1" applyNumberFormat="1" applyFont="1" applyFill="1" applyBorder="1" applyAlignment="1">
      <alignment vertical="center"/>
    </xf>
    <xf numFmtId="178" fontId="11" fillId="2" borderId="30" xfId="1" applyNumberFormat="1" applyFont="1" applyFill="1" applyBorder="1" applyAlignment="1">
      <alignment vertical="center"/>
    </xf>
    <xf numFmtId="178" fontId="11" fillId="2" borderId="31" xfId="1" applyNumberFormat="1" applyFont="1" applyFill="1" applyBorder="1" applyAlignment="1">
      <alignment vertical="center"/>
    </xf>
    <xf numFmtId="178" fontId="11" fillId="2" borderId="29" xfId="1" applyNumberFormat="1" applyFont="1" applyFill="1" applyBorder="1" applyAlignment="1">
      <alignment vertical="center"/>
    </xf>
    <xf numFmtId="0" fontId="11" fillId="3" borderId="32" xfId="1" applyFont="1" applyFill="1" applyBorder="1" applyAlignment="1">
      <alignment horizontal="left" vertical="center"/>
    </xf>
    <xf numFmtId="177" fontId="11" fillId="3" borderId="33" xfId="1" applyNumberFormat="1" applyFont="1" applyFill="1" applyBorder="1" applyAlignment="1">
      <alignment vertical="center"/>
    </xf>
    <xf numFmtId="178" fontId="11" fillId="3" borderId="33" xfId="1" applyNumberFormat="1" applyFont="1" applyFill="1" applyBorder="1" applyAlignment="1">
      <alignment vertical="center"/>
    </xf>
    <xf numFmtId="176" fontId="11" fillId="3" borderId="34" xfId="1" applyNumberFormat="1" applyFont="1" applyFill="1" applyBorder="1" applyAlignment="1">
      <alignment vertical="center"/>
    </xf>
    <xf numFmtId="178" fontId="11" fillId="3" borderId="35" xfId="1" applyNumberFormat="1" applyFont="1" applyFill="1" applyBorder="1" applyAlignment="1">
      <alignment vertical="center"/>
    </xf>
    <xf numFmtId="178" fontId="11" fillId="3" borderId="36" xfId="1" applyNumberFormat="1" applyFont="1" applyFill="1" applyBorder="1" applyAlignment="1">
      <alignment vertical="center"/>
    </xf>
    <xf numFmtId="178" fontId="11" fillId="3" borderId="34" xfId="1" applyNumberFormat="1" applyFont="1" applyFill="1" applyBorder="1" applyAlignment="1">
      <alignment vertical="center"/>
    </xf>
    <xf numFmtId="0" fontId="11" fillId="0" borderId="27" xfId="1" applyFont="1" applyBorder="1" applyAlignment="1">
      <alignment horizontal="left" vertical="center"/>
    </xf>
    <xf numFmtId="177" fontId="11" fillId="0" borderId="28" xfId="1" applyNumberFormat="1" applyFont="1" applyBorder="1" applyAlignment="1">
      <alignment vertical="center"/>
    </xf>
    <xf numFmtId="178" fontId="11" fillId="0" borderId="28" xfId="1" applyNumberFormat="1" applyFont="1" applyBorder="1" applyAlignment="1">
      <alignment vertical="center"/>
    </xf>
    <xf numFmtId="176" fontId="11" fillId="0" borderId="29" xfId="1" applyNumberFormat="1" applyFont="1" applyBorder="1" applyAlignment="1">
      <alignment vertical="center"/>
    </xf>
    <xf numFmtId="178" fontId="11" fillId="0" borderId="30" xfId="1" applyNumberFormat="1" applyFont="1" applyBorder="1" applyAlignment="1">
      <alignment vertical="center"/>
    </xf>
    <xf numFmtId="178" fontId="11" fillId="0" borderId="31" xfId="1" applyNumberFormat="1" applyFont="1" applyBorder="1" applyAlignment="1">
      <alignment vertical="center"/>
    </xf>
    <xf numFmtId="178" fontId="11" fillId="0" borderId="29" xfId="1" applyNumberFormat="1" applyFont="1" applyBorder="1" applyAlignment="1">
      <alignment vertical="center"/>
    </xf>
    <xf numFmtId="0" fontId="11" fillId="0" borderId="12" xfId="1" applyFont="1" applyBorder="1" applyAlignment="1">
      <alignment horizontal="left" vertical="center"/>
    </xf>
    <xf numFmtId="177" fontId="11" fillId="0" borderId="15" xfId="1" applyNumberFormat="1" applyFont="1" applyBorder="1" applyAlignment="1">
      <alignment vertical="center"/>
    </xf>
    <xf numFmtId="178" fontId="11" fillId="0" borderId="15" xfId="1" applyNumberFormat="1" applyFont="1" applyBorder="1" applyAlignment="1">
      <alignment vertical="center"/>
    </xf>
    <xf numFmtId="176" fontId="11" fillId="0" borderId="37" xfId="1" applyNumberFormat="1" applyFont="1" applyBorder="1" applyAlignment="1">
      <alignment vertical="center"/>
    </xf>
    <xf numFmtId="178" fontId="11" fillId="0" borderId="8" xfId="1" applyNumberFormat="1" applyFont="1" applyBorder="1" applyAlignment="1">
      <alignment vertical="center"/>
    </xf>
    <xf numFmtId="178" fontId="11" fillId="0" borderId="38" xfId="1" applyNumberFormat="1" applyFont="1" applyBorder="1" applyAlignment="1">
      <alignment vertical="center"/>
    </xf>
    <xf numFmtId="178" fontId="11" fillId="0" borderId="37" xfId="1" applyNumberFormat="1" applyFont="1" applyBorder="1" applyAlignment="1">
      <alignment vertical="center"/>
    </xf>
    <xf numFmtId="0" fontId="11" fillId="0" borderId="39" xfId="1" applyFont="1" applyBorder="1" applyAlignment="1">
      <alignment horizontal="left" vertical="center"/>
    </xf>
    <xf numFmtId="177" fontId="11" fillId="0" borderId="40" xfId="1" applyNumberFormat="1" applyFont="1" applyBorder="1" applyAlignment="1">
      <alignment vertical="center"/>
    </xf>
    <xf numFmtId="178" fontId="11" fillId="0" borderId="40" xfId="1" applyNumberFormat="1" applyFont="1" applyBorder="1" applyAlignment="1">
      <alignment vertical="center"/>
    </xf>
    <xf numFmtId="176" fontId="11" fillId="0" borderId="17" xfId="1" applyNumberFormat="1" applyFont="1" applyBorder="1" applyAlignment="1">
      <alignment vertical="center"/>
    </xf>
    <xf numFmtId="178" fontId="11" fillId="0" borderId="18" xfId="1" applyNumberFormat="1" applyFont="1" applyBorder="1" applyAlignment="1">
      <alignment vertical="center"/>
    </xf>
    <xf numFmtId="178" fontId="11" fillId="0" borderId="19" xfId="1" applyNumberFormat="1" applyFont="1" applyBorder="1" applyAlignment="1">
      <alignment vertical="center"/>
    </xf>
    <xf numFmtId="178" fontId="11" fillId="0" borderId="17" xfId="1" applyNumberFormat="1" applyFont="1" applyBorder="1" applyAlignment="1">
      <alignment vertical="center"/>
    </xf>
    <xf numFmtId="0" fontId="11" fillId="0" borderId="27" xfId="1" applyFont="1" applyBorder="1" applyAlignment="1">
      <alignment vertical="center"/>
    </xf>
    <xf numFmtId="0" fontId="11" fillId="0" borderId="12" xfId="1" applyFont="1" applyBorder="1" applyAlignment="1">
      <alignment vertical="center"/>
    </xf>
    <xf numFmtId="0" fontId="11" fillId="0" borderId="39" xfId="1" applyFont="1" applyBorder="1" applyAlignment="1">
      <alignment vertical="center"/>
    </xf>
    <xf numFmtId="177" fontId="11" fillId="0" borderId="15" xfId="1" applyNumberFormat="1" applyFont="1" applyBorder="1" applyAlignment="1">
      <alignment horizontal="right" vertical="center"/>
    </xf>
    <xf numFmtId="178" fontId="11" fillId="0" borderId="15" xfId="1" applyNumberFormat="1" applyFont="1" applyBorder="1" applyAlignment="1">
      <alignment horizontal="right" vertical="center"/>
    </xf>
    <xf numFmtId="176" fontId="11" fillId="0" borderId="37" xfId="1" applyNumberFormat="1" applyFont="1" applyBorder="1" applyAlignment="1">
      <alignment horizontal="right" vertical="center"/>
    </xf>
    <xf numFmtId="178" fontId="11" fillId="0" borderId="37" xfId="1" applyNumberFormat="1" applyFont="1" applyBorder="1" applyAlignment="1">
      <alignment horizontal="right" vertical="center"/>
    </xf>
    <xf numFmtId="178" fontId="11" fillId="0" borderId="41" xfId="1" applyNumberFormat="1" applyFont="1" applyBorder="1" applyAlignment="1">
      <alignment horizontal="right" vertical="center"/>
    </xf>
    <xf numFmtId="0" fontId="11" fillId="0" borderId="42" xfId="1" applyFont="1" applyBorder="1" applyAlignment="1">
      <alignment vertical="center"/>
    </xf>
    <xf numFmtId="177" fontId="11" fillId="0" borderId="22" xfId="1" applyNumberFormat="1" applyFont="1" applyBorder="1" applyAlignment="1">
      <alignment vertical="center"/>
    </xf>
    <xf numFmtId="178" fontId="11" fillId="0" borderId="22" xfId="1" applyNumberFormat="1" applyFont="1" applyBorder="1" applyAlignment="1">
      <alignment vertical="center"/>
    </xf>
    <xf numFmtId="176" fontId="11" fillId="0" borderId="23" xfId="1" applyNumberFormat="1" applyFont="1" applyBorder="1" applyAlignment="1">
      <alignment vertical="center"/>
    </xf>
    <xf numFmtId="178" fontId="11" fillId="0" borderId="24" xfId="1" applyNumberFormat="1" applyFont="1" applyBorder="1" applyAlignment="1">
      <alignment vertical="center"/>
    </xf>
    <xf numFmtId="178" fontId="11" fillId="0" borderId="25" xfId="1" applyNumberFormat="1" applyFont="1" applyBorder="1" applyAlignment="1">
      <alignment vertical="center"/>
    </xf>
    <xf numFmtId="178" fontId="11" fillId="0" borderId="23" xfId="1" applyNumberFormat="1" applyFont="1" applyBorder="1" applyAlignment="1">
      <alignment vertical="center"/>
    </xf>
    <xf numFmtId="0" fontId="12" fillId="0" borderId="0" xfId="1" applyFont="1" applyAlignment="1">
      <alignment vertical="center"/>
    </xf>
    <xf numFmtId="0" fontId="14" fillId="0" borderId="0" xfId="2" applyFont="1" applyAlignment="1">
      <alignment vertical="center"/>
    </xf>
    <xf numFmtId="0" fontId="15" fillId="0" borderId="0" xfId="3" applyFont="1" applyAlignment="1">
      <alignment horizontal="left" vertical="center"/>
    </xf>
    <xf numFmtId="0" fontId="16" fillId="0" borderId="0" xfId="2" applyFont="1" applyAlignment="1">
      <alignment horizontal="right" vertical="center"/>
    </xf>
    <xf numFmtId="0" fontId="18" fillId="0" borderId="0" xfId="2" applyFont="1" applyAlignment="1">
      <alignment vertical="center"/>
    </xf>
    <xf numFmtId="0" fontId="19" fillId="0" borderId="43" xfId="3" applyFont="1" applyBorder="1" applyAlignment="1">
      <alignment horizontal="center" vertical="center"/>
    </xf>
    <xf numFmtId="0" fontId="19" fillId="0" borderId="44" xfId="2" applyFont="1" applyBorder="1" applyAlignment="1">
      <alignment horizontal="center" vertical="center" wrapText="1"/>
    </xf>
    <xf numFmtId="0" fontId="19" fillId="0" borderId="3" xfId="2" applyFont="1" applyBorder="1" applyAlignment="1">
      <alignment horizontal="center" vertical="center" wrapText="1"/>
    </xf>
    <xf numFmtId="0" fontId="19" fillId="0" borderId="45" xfId="2" applyFont="1" applyBorder="1" applyAlignment="1">
      <alignment horizontal="center" vertical="center" wrapText="1"/>
    </xf>
    <xf numFmtId="0" fontId="19" fillId="0" borderId="46" xfId="2" applyFont="1" applyBorder="1" applyAlignment="1">
      <alignment horizontal="centerContinuous" vertical="center"/>
    </xf>
    <xf numFmtId="0" fontId="19" fillId="0" borderId="6" xfId="2" applyFont="1" applyBorder="1" applyAlignment="1">
      <alignment horizontal="centerContinuous" vertical="center"/>
    </xf>
    <xf numFmtId="0" fontId="21" fillId="0" borderId="6" xfId="2" applyFont="1" applyBorder="1" applyAlignment="1">
      <alignment horizontal="centerContinuous" vertical="center"/>
    </xf>
    <xf numFmtId="0" fontId="18" fillId="0" borderId="6" xfId="2" applyFont="1" applyBorder="1" applyAlignment="1">
      <alignment horizontal="centerContinuous" vertical="center"/>
    </xf>
    <xf numFmtId="0" fontId="18" fillId="0" borderId="7" xfId="2" applyFont="1" applyBorder="1" applyAlignment="1">
      <alignment horizontal="centerContinuous" vertical="center"/>
    </xf>
    <xf numFmtId="0" fontId="18" fillId="0" borderId="0" xfId="2" applyFont="1" applyAlignment="1">
      <alignment horizontal="center" vertical="center"/>
    </xf>
    <xf numFmtId="0" fontId="19" fillId="0" borderId="25" xfId="2" applyFont="1" applyBorder="1" applyAlignment="1">
      <alignment horizontal="center" vertical="center" wrapText="1"/>
    </xf>
    <xf numFmtId="0" fontId="19" fillId="0" borderId="22" xfId="2" applyFont="1" applyBorder="1" applyAlignment="1">
      <alignment horizontal="center" vertical="center" wrapText="1"/>
    </xf>
    <xf numFmtId="0" fontId="19" fillId="0" borderId="23" xfId="2" applyFont="1" applyBorder="1" applyAlignment="1">
      <alignment horizontal="center" vertical="center" wrapText="1"/>
    </xf>
    <xf numFmtId="0" fontId="19" fillId="0" borderId="26" xfId="2" applyFont="1" applyBorder="1" applyAlignment="1">
      <alignment horizontal="center" vertical="center" wrapText="1"/>
    </xf>
    <xf numFmtId="0" fontId="19" fillId="0" borderId="41" xfId="2" applyFont="1" applyBorder="1" applyAlignment="1">
      <alignment horizontal="center" vertical="center" wrapText="1"/>
    </xf>
    <xf numFmtId="0" fontId="19" fillId="0" borderId="47" xfId="2" applyFont="1" applyBorder="1" applyAlignment="1">
      <alignment horizontal="center" vertical="center" wrapText="1"/>
    </xf>
    <xf numFmtId="0" fontId="19" fillId="0" borderId="48" xfId="2" applyFont="1" applyBorder="1" applyAlignment="1">
      <alignment horizontal="center" vertical="center" wrapText="1"/>
    </xf>
    <xf numFmtId="0" fontId="19" fillId="0" borderId="49" xfId="3" applyFont="1" applyBorder="1" applyAlignment="1">
      <alignment horizontal="distributed" vertical="center" justifyLastLine="1"/>
    </xf>
    <xf numFmtId="179" fontId="19" fillId="0" borderId="50" xfId="3" applyNumberFormat="1" applyFont="1" applyBorder="1" applyAlignment="1">
      <alignment horizontal="right" vertical="center"/>
    </xf>
    <xf numFmtId="179" fontId="19" fillId="0" borderId="51" xfId="3" applyNumberFormat="1" applyFont="1" applyBorder="1" applyAlignment="1">
      <alignment horizontal="right" vertical="center"/>
    </xf>
    <xf numFmtId="179" fontId="19" fillId="0" borderId="52" xfId="3" applyNumberFormat="1" applyFont="1" applyBorder="1" applyAlignment="1">
      <alignment horizontal="right" vertical="center"/>
    </xf>
    <xf numFmtId="180" fontId="19" fillId="0" borderId="50" xfId="3" applyNumberFormat="1" applyFont="1" applyBorder="1" applyAlignment="1">
      <alignment horizontal="right" vertical="center"/>
    </xf>
    <xf numFmtId="180" fontId="19" fillId="0" borderId="51" xfId="3" applyNumberFormat="1" applyFont="1" applyBorder="1" applyAlignment="1">
      <alignment horizontal="right" vertical="center"/>
    </xf>
    <xf numFmtId="180" fontId="19" fillId="0" borderId="53" xfId="3" applyNumberFormat="1" applyFont="1" applyBorder="1" applyAlignment="1">
      <alignment horizontal="right" vertical="center"/>
    </xf>
    <xf numFmtId="180" fontId="19" fillId="0" borderId="54" xfId="3" applyNumberFormat="1" applyFont="1" applyBorder="1" applyAlignment="1">
      <alignment horizontal="right" vertical="center"/>
    </xf>
    <xf numFmtId="180" fontId="18" fillId="0" borderId="0" xfId="2" applyNumberFormat="1" applyFont="1" applyAlignment="1">
      <alignment vertical="center"/>
    </xf>
    <xf numFmtId="0" fontId="19" fillId="0" borderId="55" xfId="3" applyFont="1" applyBorder="1" applyAlignment="1">
      <alignment horizontal="distributed" vertical="center" justifyLastLine="1"/>
    </xf>
    <xf numFmtId="179" fontId="19" fillId="0" borderId="31" xfId="3" applyNumberFormat="1" applyFont="1" applyBorder="1" applyAlignment="1">
      <alignment horizontal="right" vertical="center"/>
    </xf>
    <xf numFmtId="179" fontId="19" fillId="0" borderId="28" xfId="3" applyNumberFormat="1" applyFont="1" applyBorder="1" applyAlignment="1">
      <alignment horizontal="right" vertical="center"/>
    </xf>
    <xf numFmtId="179" fontId="19" fillId="0" borderId="29" xfId="3" applyNumberFormat="1" applyFont="1" applyBorder="1" applyAlignment="1">
      <alignment horizontal="right" vertical="center"/>
    </xf>
    <xf numFmtId="180" fontId="19" fillId="0" borderId="31" xfId="3" applyNumberFormat="1" applyFont="1" applyBorder="1" applyAlignment="1">
      <alignment horizontal="right" vertical="center"/>
    </xf>
    <xf numFmtId="180" fontId="19" fillId="0" borderId="28" xfId="3" applyNumberFormat="1" applyFont="1" applyBorder="1" applyAlignment="1">
      <alignment horizontal="right" vertical="center"/>
    </xf>
    <xf numFmtId="180" fontId="19" fillId="0" borderId="56" xfId="3" applyNumberFormat="1" applyFont="1" applyBorder="1" applyAlignment="1">
      <alignment horizontal="right" vertical="center"/>
    </xf>
    <xf numFmtId="180" fontId="19" fillId="0" borderId="57" xfId="3" applyNumberFormat="1" applyFont="1" applyBorder="1" applyAlignment="1">
      <alignment horizontal="right" vertical="center"/>
    </xf>
    <xf numFmtId="0" fontId="19" fillId="0" borderId="58" xfId="3" applyFont="1" applyBorder="1" applyAlignment="1">
      <alignment horizontal="distributed" vertical="center" justifyLastLine="1"/>
    </xf>
    <xf numFmtId="179" fontId="19" fillId="0" borderId="38" xfId="3" applyNumberFormat="1" applyFont="1" applyBorder="1" applyAlignment="1">
      <alignment horizontal="right" vertical="center"/>
    </xf>
    <xf numFmtId="179" fontId="19" fillId="0" borderId="15" xfId="3" applyNumberFormat="1" applyFont="1" applyBorder="1" applyAlignment="1">
      <alignment horizontal="right" vertical="center"/>
    </xf>
    <xf numFmtId="179" fontId="19" fillId="0" borderId="37" xfId="3" applyNumberFormat="1" applyFont="1" applyBorder="1" applyAlignment="1">
      <alignment horizontal="right" vertical="center"/>
    </xf>
    <xf numFmtId="180" fontId="19" fillId="0" borderId="38" xfId="3" applyNumberFormat="1" applyFont="1" applyBorder="1" applyAlignment="1">
      <alignment horizontal="right" vertical="center"/>
    </xf>
    <xf numFmtId="180" fontId="19" fillId="0" borderId="15" xfId="3" applyNumberFormat="1" applyFont="1" applyBorder="1" applyAlignment="1">
      <alignment horizontal="right" vertical="center"/>
    </xf>
    <xf numFmtId="180" fontId="19" fillId="0" borderId="13" xfId="3" applyNumberFormat="1" applyFont="1" applyBorder="1" applyAlignment="1">
      <alignment horizontal="right" vertical="center"/>
    </xf>
    <xf numFmtId="180" fontId="19" fillId="0" borderId="16" xfId="3" applyNumberFormat="1" applyFont="1" applyBorder="1" applyAlignment="1">
      <alignment horizontal="right" vertical="center"/>
    </xf>
    <xf numFmtId="0" fontId="19" fillId="0" borderId="59" xfId="3" applyFont="1" applyBorder="1" applyAlignment="1">
      <alignment horizontal="distributed" vertical="center" justifyLastLine="1"/>
    </xf>
    <xf numFmtId="179" fontId="19" fillId="0" borderId="26" xfId="3" applyNumberFormat="1" applyFont="1" applyBorder="1" applyAlignment="1">
      <alignment horizontal="right" vertical="center"/>
    </xf>
    <xf numFmtId="179" fontId="19" fillId="0" borderId="41" xfId="3" applyNumberFormat="1" applyFont="1" applyBorder="1" applyAlignment="1">
      <alignment horizontal="right" vertical="center"/>
    </xf>
    <xf numFmtId="179" fontId="19" fillId="0" borderId="60" xfId="3" applyNumberFormat="1" applyFont="1" applyBorder="1" applyAlignment="1">
      <alignment horizontal="right" vertical="center"/>
    </xf>
    <xf numFmtId="180" fontId="19" fillId="0" borderId="26" xfId="3" applyNumberFormat="1" applyFont="1" applyBorder="1" applyAlignment="1">
      <alignment horizontal="right" vertical="center"/>
    </xf>
    <xf numFmtId="180" fontId="19" fillId="0" borderId="41" xfId="3" applyNumberFormat="1" applyFont="1" applyBorder="1" applyAlignment="1">
      <alignment horizontal="right" vertical="center"/>
    </xf>
    <xf numFmtId="180" fontId="19" fillId="0" borderId="47" xfId="3" applyNumberFormat="1" applyFont="1" applyBorder="1" applyAlignment="1">
      <alignment horizontal="right" vertical="center"/>
    </xf>
    <xf numFmtId="180" fontId="19" fillId="0" borderId="48" xfId="3" applyNumberFormat="1" applyFont="1" applyBorder="1" applyAlignment="1">
      <alignment horizontal="right" vertical="center"/>
    </xf>
    <xf numFmtId="0" fontId="22" fillId="0" borderId="0" xfId="2" applyFont="1" applyAlignment="1">
      <alignment horizontal="right" vertical="center"/>
    </xf>
    <xf numFmtId="0" fontId="22" fillId="0" borderId="61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0" fontId="22" fillId="0" borderId="61" xfId="2" applyFont="1" applyBorder="1" applyAlignment="1">
      <alignment vertical="center" wrapText="1"/>
    </xf>
    <xf numFmtId="0" fontId="22" fillId="0" borderId="0" xfId="2" applyFont="1" applyAlignment="1">
      <alignment vertical="top" wrapText="1"/>
    </xf>
    <xf numFmtId="0" fontId="22" fillId="0" borderId="0" xfId="2" applyFont="1" applyAlignment="1">
      <alignment vertical="center" wrapText="1"/>
    </xf>
    <xf numFmtId="0" fontId="16" fillId="0" borderId="0" xfId="2" applyFont="1" applyAlignment="1">
      <alignment vertical="center"/>
    </xf>
    <xf numFmtId="0" fontId="22" fillId="0" borderId="0" xfId="2" applyFont="1" applyAlignment="1">
      <alignment vertical="center" wrapText="1"/>
    </xf>
    <xf numFmtId="0" fontId="22" fillId="0" borderId="0" xfId="2" applyFont="1" applyAlignment="1">
      <alignment vertical="top" wrapText="1"/>
    </xf>
    <xf numFmtId="180" fontId="14" fillId="0" borderId="0" xfId="2" applyNumberFormat="1" applyFont="1" applyAlignment="1">
      <alignment vertical="center"/>
    </xf>
    <xf numFmtId="0" fontId="14" fillId="0" borderId="0" xfId="0" applyFont="1">
      <alignment vertical="center"/>
    </xf>
    <xf numFmtId="0" fontId="16" fillId="0" borderId="62" xfId="3" applyFont="1" applyBorder="1" applyAlignment="1">
      <alignment horizontal="center" vertical="center"/>
    </xf>
    <xf numFmtId="0" fontId="16" fillId="0" borderId="44" xfId="2" applyFont="1" applyBorder="1" applyAlignment="1">
      <alignment horizontal="center" vertical="center" wrapText="1"/>
    </xf>
    <xf numFmtId="0" fontId="16" fillId="0" borderId="45" xfId="2" applyFont="1" applyBorder="1" applyAlignment="1">
      <alignment horizontal="center" vertical="center" wrapText="1"/>
    </xf>
    <xf numFmtId="0" fontId="16" fillId="0" borderId="6" xfId="2" applyFont="1" applyBorder="1" applyAlignment="1">
      <alignment horizontal="centerContinuous" vertical="center"/>
    </xf>
    <xf numFmtId="0" fontId="13" fillId="0" borderId="6" xfId="2" applyBorder="1" applyAlignment="1">
      <alignment horizontal="centerContinuous" vertical="center"/>
    </xf>
    <xf numFmtId="0" fontId="13" fillId="0" borderId="61" xfId="2" applyBorder="1" applyAlignment="1">
      <alignment horizontal="centerContinuous" vertical="center"/>
    </xf>
    <xf numFmtId="0" fontId="13" fillId="0" borderId="4" xfId="2" applyBorder="1" applyAlignment="1">
      <alignment horizontal="centerContinuous" vertical="center"/>
    </xf>
    <xf numFmtId="0" fontId="14" fillId="0" borderId="0" xfId="2" applyFont="1" applyAlignment="1">
      <alignment horizontal="center" vertical="center"/>
    </xf>
    <xf numFmtId="0" fontId="16" fillId="0" borderId="63" xfId="3" applyFont="1" applyBorder="1" applyAlignment="1">
      <alignment horizontal="center" vertical="center"/>
    </xf>
    <xf numFmtId="0" fontId="16" fillId="0" borderId="25" xfId="2" applyFont="1" applyBorder="1" applyAlignment="1">
      <alignment horizontal="center" vertical="center" wrapText="1"/>
    </xf>
    <xf numFmtId="0" fontId="16" fillId="0" borderId="23" xfId="2" applyFont="1" applyBorder="1" applyAlignment="1">
      <alignment horizontal="center" vertical="center" wrapText="1"/>
    </xf>
    <xf numFmtId="0" fontId="16" fillId="0" borderId="26" xfId="2" applyFont="1" applyBorder="1" applyAlignment="1">
      <alignment horizontal="center" vertical="center" wrapText="1"/>
    </xf>
    <xf numFmtId="0" fontId="16" fillId="0" borderId="47" xfId="2" applyFont="1" applyBorder="1" applyAlignment="1">
      <alignment horizontal="center" vertical="center" wrapText="1"/>
    </xf>
    <xf numFmtId="0" fontId="16" fillId="0" borderId="41" xfId="2" applyFont="1" applyBorder="1" applyAlignment="1">
      <alignment horizontal="center" vertical="center" wrapText="1"/>
    </xf>
    <xf numFmtId="0" fontId="16" fillId="0" borderId="48" xfId="2" applyFont="1" applyBorder="1" applyAlignment="1">
      <alignment horizontal="center" vertical="center" wrapText="1"/>
    </xf>
    <xf numFmtId="0" fontId="16" fillId="0" borderId="64" xfId="3" applyFont="1" applyBorder="1" applyAlignment="1">
      <alignment horizontal="distributed" vertical="center" justifyLastLine="1"/>
    </xf>
    <xf numFmtId="180" fontId="16" fillId="0" borderId="65" xfId="3" applyNumberFormat="1" applyFont="1" applyBorder="1" applyAlignment="1">
      <alignment horizontal="right" vertical="center"/>
    </xf>
    <xf numFmtId="180" fontId="16" fillId="0" borderId="46" xfId="3" applyNumberFormat="1" applyFont="1" applyBorder="1" applyAlignment="1">
      <alignment horizontal="right" vertical="center"/>
    </xf>
    <xf numFmtId="180" fontId="16" fillId="0" borderId="3" xfId="3" applyNumberFormat="1" applyFont="1" applyBorder="1" applyAlignment="1">
      <alignment horizontal="right" vertical="center"/>
    </xf>
    <xf numFmtId="180" fontId="16" fillId="0" borderId="44" xfId="3" applyNumberFormat="1" applyFont="1" applyBorder="1" applyAlignment="1">
      <alignment horizontal="right" vertical="center"/>
    </xf>
    <xf numFmtId="180" fontId="16" fillId="0" borderId="45" xfId="3" applyNumberFormat="1" applyFont="1" applyBorder="1" applyAlignment="1">
      <alignment horizontal="right" vertical="center"/>
    </xf>
    <xf numFmtId="180" fontId="16" fillId="0" borderId="61" xfId="3" applyNumberFormat="1" applyFont="1" applyBorder="1" applyAlignment="1">
      <alignment horizontal="right" vertical="center"/>
    </xf>
    <xf numFmtId="180" fontId="16" fillId="0" borderId="4" xfId="3" applyNumberFormat="1" applyFont="1" applyBorder="1" applyAlignment="1">
      <alignment horizontal="right" vertical="center"/>
    </xf>
    <xf numFmtId="0" fontId="16" fillId="0" borderId="58" xfId="3" applyFont="1" applyBorder="1" applyAlignment="1">
      <alignment horizontal="distributed" vertical="center" justifyLastLine="1"/>
    </xf>
    <xf numFmtId="180" fontId="16" fillId="0" borderId="38" xfId="3" applyNumberFormat="1" applyFont="1" applyBorder="1" applyAlignment="1">
      <alignment horizontal="right" vertical="center"/>
    </xf>
    <xf numFmtId="180" fontId="16" fillId="0" borderId="15" xfId="3" applyNumberFormat="1" applyFont="1" applyBorder="1" applyAlignment="1">
      <alignment horizontal="right" vertical="center"/>
    </xf>
    <xf numFmtId="180" fontId="16" fillId="0" borderId="37" xfId="3" applyNumberFormat="1" applyFont="1" applyBorder="1" applyAlignment="1">
      <alignment horizontal="right" vertical="center"/>
    </xf>
    <xf numFmtId="180" fontId="16" fillId="0" borderId="13" xfId="3" applyNumberFormat="1" applyFont="1" applyBorder="1" applyAlignment="1">
      <alignment horizontal="right" vertical="center"/>
    </xf>
    <xf numFmtId="180" fontId="16" fillId="0" borderId="16" xfId="3" applyNumberFormat="1" applyFont="1" applyBorder="1" applyAlignment="1">
      <alignment horizontal="right" vertical="center"/>
    </xf>
    <xf numFmtId="0" fontId="16" fillId="0" borderId="59" xfId="3" applyFont="1" applyBorder="1" applyAlignment="1">
      <alignment horizontal="distributed" vertical="center" justifyLastLine="1"/>
    </xf>
    <xf numFmtId="180" fontId="16" fillId="0" borderId="26" xfId="3" applyNumberFormat="1" applyFont="1" applyBorder="1" applyAlignment="1">
      <alignment horizontal="right" vertical="center"/>
    </xf>
    <xf numFmtId="180" fontId="16" fillId="0" borderId="41" xfId="3" applyNumberFormat="1" applyFont="1" applyBorder="1" applyAlignment="1">
      <alignment horizontal="right" vertical="center"/>
    </xf>
    <xf numFmtId="180" fontId="16" fillId="0" borderId="60" xfId="3" applyNumberFormat="1" applyFont="1" applyBorder="1" applyAlignment="1">
      <alignment horizontal="right" vertical="center"/>
    </xf>
    <xf numFmtId="180" fontId="16" fillId="0" borderId="47" xfId="3" applyNumberFormat="1" applyFont="1" applyBorder="1" applyAlignment="1">
      <alignment horizontal="right" vertical="center"/>
    </xf>
    <xf numFmtId="180" fontId="16" fillId="0" borderId="48" xfId="3" applyNumberFormat="1" applyFont="1" applyBorder="1" applyAlignment="1">
      <alignment horizontal="right" vertical="center"/>
    </xf>
    <xf numFmtId="0" fontId="22" fillId="0" borderId="0" xfId="2" applyFont="1" applyAlignment="1">
      <alignment horizontal="justify" vertical="top"/>
    </xf>
    <xf numFmtId="180" fontId="16" fillId="0" borderId="0" xfId="2" applyNumberFormat="1" applyFont="1" applyAlignment="1">
      <alignment vertical="center"/>
    </xf>
    <xf numFmtId="180" fontId="16" fillId="0" borderId="0" xfId="0" applyNumberFormat="1" applyFont="1">
      <alignment vertical="center"/>
    </xf>
    <xf numFmtId="0" fontId="16" fillId="0" borderId="0" xfId="0" applyFont="1">
      <alignment vertical="center"/>
    </xf>
  </cellXfs>
  <cellStyles count="4">
    <cellStyle name="標準" xfId="0" builtinId="0"/>
    <cellStyle name="標準 3 3" xfId="2" xr:uid="{1AF4B94C-1213-4472-AD52-D92ABDAFEB5B}"/>
    <cellStyle name="標準_各歳別人口" xfId="3" xr:uid="{ED0F0D80-4296-410F-8EB6-44B3D695E57F}"/>
    <cellStyle name="標準_統計表" xfId="1" xr:uid="{5ACE92DB-45A4-4A1B-8A42-4E91CA5E13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5.37.39\share\02&#32113;&#35336;&#35506;\05&#32113;&#35336;&#35519;&#26619;\&#12304;&#29694;&#20303;&#20154;&#21475;&#35519;&#26619;&#12471;&#12473;&#12486;&#12512;&#12305;\1.&#29694;&#20303;&#19968;&#33324;\7.&#20844;&#34920;&#35492;&#12426;\3.&#26376;&#22577;&#12539;&#24180;&#22577;&#20462;&#27491;_202506\13.&#24180;&#22577;&#21508;&#12487;&#12540;&#12479;\2024\1.&#24180;&#22577;(&#22806;&#22269;&#20154;&#36861;&#21152;).xlsx" TargetMode="External"/><Relationship Id="rId1" Type="http://schemas.openxmlformats.org/officeDocument/2006/relationships/externalLinkPath" Target="1.&#24180;&#22577;(&#22806;&#22269;&#20154;&#36861;&#21152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使い方"/>
      <sheetName val="更新手順"/>
      <sheetName val="チェック"/>
      <sheetName val="文章ﾏｽﾀ"/>
      <sheetName val="項目ﾏｽﾀ"/>
      <sheetName val="表紙"/>
      <sheetName val="はしがき"/>
      <sheetName val="目次"/>
      <sheetName val="本文"/>
      <sheetName val="外国人"/>
      <sheetName val="本文2"/>
      <sheetName val="統計表"/>
      <sheetName val="第1表"/>
      <sheetName val="第2表"/>
      <sheetName val="第3表"/>
      <sheetName val="第4表"/>
      <sheetName val="第5表"/>
      <sheetName val="第6表"/>
      <sheetName val="第7表"/>
      <sheetName val="第8表"/>
      <sheetName val="資料編"/>
      <sheetName val="方部別人口"/>
      <sheetName val="人口動態"/>
      <sheetName val="人口推移"/>
      <sheetName val="18未満推移"/>
      <sheetName val="県外移動"/>
      <sheetName val="余白"/>
      <sheetName val="裏表紙"/>
      <sheetName val="協会裏表紙"/>
      <sheetName val="図1"/>
      <sheetName val="図2･3"/>
      <sheetName val="図4"/>
      <sheetName val="図5"/>
      <sheetName val="図6"/>
      <sheetName val="図9"/>
      <sheetName val="図10 "/>
      <sheetName val="図11"/>
      <sheetName val="表3"/>
      <sheetName val="表4-5・図7-8"/>
      <sheetName val="表12-13・図12"/>
      <sheetName val="表14"/>
      <sheetName val="表15"/>
      <sheetName val="表16"/>
      <sheetName val="表17・図14-15"/>
      <sheetName val="表18"/>
      <sheetName val="表19"/>
      <sheetName val="表21"/>
      <sheetName val="表22"/>
      <sheetName val="表23"/>
      <sheetName val="表24"/>
      <sheetName val="表25"/>
      <sheetName val="二役提供資料"/>
      <sheetName val="投げ込み"/>
      <sheetName val="Sheet2"/>
      <sheetName val="集計ｼｰﾄｼﾞｬﾝﾌﾟ用ﾀﾞﾐｰ"/>
      <sheetName val="Bookmark_Macro"/>
    </sheetNames>
    <sheetDataSet>
      <sheetData sheetId="0"/>
      <sheetData sheetId="1"/>
      <sheetData sheetId="2"/>
      <sheetData sheetId="3">
        <row r="1">
          <cell r="D1" t="str">
            <v>令和2年</v>
          </cell>
        </row>
        <row r="2">
          <cell r="C2" t="str">
            <v>令和7年1月1日</v>
          </cell>
          <cell r="D2" t="str">
            <v>令和7年</v>
          </cell>
        </row>
        <row r="3">
          <cell r="C3" t="str">
            <v>令和6年10月1日</v>
          </cell>
          <cell r="D3" t="str">
            <v>令和6年</v>
          </cell>
          <cell r="E3" t="str">
            <v>令和６年10月１日</v>
          </cell>
        </row>
        <row r="4">
          <cell r="C4" t="str">
            <v>令和6年1月1日</v>
          </cell>
          <cell r="D4" t="str">
            <v>令和6年</v>
          </cell>
        </row>
        <row r="5">
          <cell r="C5" t="str">
            <v>令和6年12月31日</v>
          </cell>
        </row>
        <row r="6">
          <cell r="D6" t="str">
            <v>令和5年</v>
          </cell>
        </row>
        <row r="7">
          <cell r="B7" t="str">
            <v>令和7年3月</v>
          </cell>
        </row>
      </sheetData>
      <sheetData sheetId="4">
        <row r="3">
          <cell r="D3" t="str">
            <v xml:space="preserve"> 福　島　県</v>
          </cell>
        </row>
        <row r="4">
          <cell r="D4" t="str">
            <v/>
          </cell>
        </row>
        <row r="5">
          <cell r="D5" t="str">
            <v/>
          </cell>
        </row>
        <row r="6">
          <cell r="D6" t="str">
            <v/>
          </cell>
        </row>
        <row r="7">
          <cell r="D7" t="str">
            <v/>
          </cell>
        </row>
        <row r="8">
          <cell r="D8" t="str">
            <v/>
          </cell>
        </row>
        <row r="9">
          <cell r="D9" t="str">
            <v/>
          </cell>
        </row>
        <row r="10">
          <cell r="D10" t="str">
            <v/>
          </cell>
        </row>
        <row r="11">
          <cell r="D11" t="str">
            <v/>
          </cell>
        </row>
        <row r="12">
          <cell r="D12" t="str">
            <v xml:space="preserve">   県北管内</v>
          </cell>
        </row>
        <row r="13">
          <cell r="D13" t="str">
            <v/>
          </cell>
        </row>
        <row r="14">
          <cell r="D14" t="str">
            <v/>
          </cell>
        </row>
        <row r="15">
          <cell r="D15" t="str">
            <v>　　　福島市</v>
          </cell>
        </row>
        <row r="16">
          <cell r="D16" t="str">
            <v/>
          </cell>
        </row>
        <row r="17">
          <cell r="D17" t="str">
            <v/>
          </cell>
        </row>
        <row r="18">
          <cell r="D18" t="str">
            <v>　　　二本松市</v>
          </cell>
        </row>
        <row r="19">
          <cell r="D19" t="str">
            <v/>
          </cell>
        </row>
        <row r="20">
          <cell r="D20" t="str">
            <v/>
          </cell>
        </row>
        <row r="21">
          <cell r="D21" t="str">
            <v>　　　伊達市</v>
          </cell>
        </row>
        <row r="22">
          <cell r="D22" t="str">
            <v/>
          </cell>
        </row>
        <row r="23">
          <cell r="D23" t="str">
            <v/>
          </cell>
        </row>
        <row r="24">
          <cell r="D24" t="str">
            <v>　　　本宮市</v>
          </cell>
        </row>
        <row r="25">
          <cell r="D25" t="str">
            <v/>
          </cell>
        </row>
        <row r="26">
          <cell r="D26" t="str">
            <v/>
          </cell>
        </row>
        <row r="27">
          <cell r="D27" t="str">
            <v/>
          </cell>
        </row>
        <row r="28">
          <cell r="D28" t="str">
            <v/>
          </cell>
        </row>
        <row r="29">
          <cell r="D29" t="str">
            <v/>
          </cell>
        </row>
        <row r="30">
          <cell r="D30" t="str">
            <v>　　　桑折町</v>
          </cell>
        </row>
        <row r="31">
          <cell r="D31" t="str">
            <v/>
          </cell>
        </row>
        <row r="32">
          <cell r="D32" t="str">
            <v/>
          </cell>
        </row>
        <row r="33">
          <cell r="D33" t="str">
            <v>　　　国見町</v>
          </cell>
        </row>
        <row r="34">
          <cell r="D34" t="str">
            <v/>
          </cell>
        </row>
        <row r="35">
          <cell r="D35" t="str">
            <v/>
          </cell>
        </row>
        <row r="36">
          <cell r="D36" t="str">
            <v>　　　川俣町</v>
          </cell>
        </row>
        <row r="37">
          <cell r="D37" t="str">
            <v/>
          </cell>
        </row>
        <row r="38">
          <cell r="D38" t="str">
            <v/>
          </cell>
        </row>
        <row r="39">
          <cell r="D39" t="str">
            <v/>
          </cell>
        </row>
        <row r="40">
          <cell r="D40" t="str">
            <v/>
          </cell>
        </row>
        <row r="41">
          <cell r="D41" t="str">
            <v/>
          </cell>
        </row>
        <row r="42">
          <cell r="D42" t="str">
            <v>　　　大玉村</v>
          </cell>
        </row>
        <row r="43">
          <cell r="D43" t="str">
            <v/>
          </cell>
        </row>
        <row r="44">
          <cell r="D44" t="str">
            <v/>
          </cell>
        </row>
        <row r="45">
          <cell r="D45" t="str">
            <v xml:space="preserve">   県中管内</v>
          </cell>
        </row>
        <row r="46">
          <cell r="D46" t="str">
            <v/>
          </cell>
        </row>
        <row r="47">
          <cell r="D47" t="str">
            <v/>
          </cell>
        </row>
        <row r="48">
          <cell r="D48" t="str">
            <v>　　　郡山市</v>
          </cell>
        </row>
        <row r="49">
          <cell r="D49" t="str">
            <v/>
          </cell>
        </row>
        <row r="50">
          <cell r="D50" t="str">
            <v/>
          </cell>
        </row>
        <row r="51">
          <cell r="D51" t="str">
            <v>　　　須賀川市</v>
          </cell>
        </row>
        <row r="52">
          <cell r="D52" t="str">
            <v/>
          </cell>
        </row>
        <row r="53">
          <cell r="D53" t="str">
            <v/>
          </cell>
        </row>
        <row r="54">
          <cell r="D54" t="str">
            <v>　　　田村市</v>
          </cell>
        </row>
        <row r="55">
          <cell r="D55" t="str">
            <v/>
          </cell>
        </row>
        <row r="56">
          <cell r="D56" t="str">
            <v/>
          </cell>
        </row>
        <row r="57">
          <cell r="D57" t="str">
            <v/>
          </cell>
        </row>
        <row r="58">
          <cell r="D58" t="str">
            <v/>
          </cell>
        </row>
        <row r="59">
          <cell r="D59" t="str">
            <v/>
          </cell>
        </row>
        <row r="60">
          <cell r="D60" t="str">
            <v>　　　鏡石町</v>
          </cell>
        </row>
        <row r="61">
          <cell r="D61" t="str">
            <v/>
          </cell>
        </row>
        <row r="62">
          <cell r="D62" t="str">
            <v/>
          </cell>
        </row>
        <row r="63">
          <cell r="D63" t="str">
            <v>　　　天栄村</v>
          </cell>
        </row>
        <row r="64">
          <cell r="D64" t="str">
            <v/>
          </cell>
        </row>
        <row r="65">
          <cell r="D65" t="str">
            <v/>
          </cell>
        </row>
        <row r="66">
          <cell r="D66" t="str">
            <v/>
          </cell>
        </row>
        <row r="67">
          <cell r="D67" t="str">
            <v/>
          </cell>
        </row>
        <row r="68">
          <cell r="D68" t="str">
            <v/>
          </cell>
        </row>
        <row r="69">
          <cell r="D69" t="str">
            <v>　　　石川町</v>
          </cell>
        </row>
        <row r="70">
          <cell r="D70" t="str">
            <v/>
          </cell>
        </row>
        <row r="71">
          <cell r="D71" t="str">
            <v/>
          </cell>
        </row>
        <row r="72">
          <cell r="D72" t="str">
            <v>　　　玉川村</v>
          </cell>
        </row>
        <row r="73">
          <cell r="D73" t="str">
            <v/>
          </cell>
        </row>
        <row r="74">
          <cell r="D74" t="str">
            <v/>
          </cell>
        </row>
        <row r="75">
          <cell r="D75" t="str">
            <v>　　　平田村</v>
          </cell>
        </row>
        <row r="76">
          <cell r="D76" t="str">
            <v/>
          </cell>
        </row>
        <row r="77">
          <cell r="D77" t="str">
            <v/>
          </cell>
        </row>
        <row r="78">
          <cell r="D78" t="str">
            <v>　　　浅川町</v>
          </cell>
        </row>
        <row r="79">
          <cell r="D79" t="str">
            <v/>
          </cell>
        </row>
        <row r="80">
          <cell r="D80" t="str">
            <v/>
          </cell>
        </row>
        <row r="81">
          <cell r="D81" t="str">
            <v>　　　古殿町</v>
          </cell>
        </row>
        <row r="82">
          <cell r="D82" t="str">
            <v/>
          </cell>
        </row>
        <row r="83">
          <cell r="D83" t="str">
            <v/>
          </cell>
        </row>
        <row r="84">
          <cell r="D84" t="str">
            <v/>
          </cell>
        </row>
        <row r="85">
          <cell r="D85" t="str">
            <v/>
          </cell>
        </row>
        <row r="86">
          <cell r="D86" t="str">
            <v/>
          </cell>
        </row>
        <row r="87">
          <cell r="D87" t="str">
            <v>　　　三春町</v>
          </cell>
        </row>
        <row r="88">
          <cell r="D88" t="str">
            <v/>
          </cell>
        </row>
        <row r="89">
          <cell r="D89" t="str">
            <v/>
          </cell>
        </row>
        <row r="90">
          <cell r="D90" t="str">
            <v>　　　小野町</v>
          </cell>
        </row>
        <row r="91">
          <cell r="D91" t="str">
            <v/>
          </cell>
        </row>
        <row r="92">
          <cell r="D92" t="str">
            <v/>
          </cell>
        </row>
        <row r="93">
          <cell r="D93" t="str">
            <v>　 県南管内</v>
          </cell>
        </row>
        <row r="94">
          <cell r="D94" t="str">
            <v/>
          </cell>
        </row>
        <row r="95">
          <cell r="D95" t="str">
            <v/>
          </cell>
        </row>
        <row r="96">
          <cell r="D96" t="str">
            <v>　　　白河市</v>
          </cell>
        </row>
        <row r="97">
          <cell r="D97" t="str">
            <v/>
          </cell>
        </row>
        <row r="98">
          <cell r="D98" t="str">
            <v/>
          </cell>
        </row>
        <row r="99">
          <cell r="D99" t="str">
            <v/>
          </cell>
        </row>
        <row r="100">
          <cell r="D100" t="str">
            <v/>
          </cell>
        </row>
        <row r="101">
          <cell r="D101" t="str">
            <v/>
          </cell>
        </row>
        <row r="102">
          <cell r="D102" t="str">
            <v>　　　西郷村</v>
          </cell>
        </row>
        <row r="103">
          <cell r="D103" t="str">
            <v/>
          </cell>
        </row>
        <row r="104">
          <cell r="D104" t="str">
            <v/>
          </cell>
        </row>
        <row r="105">
          <cell r="D105" t="str">
            <v>　　　泉崎村</v>
          </cell>
        </row>
        <row r="106">
          <cell r="D106" t="str">
            <v/>
          </cell>
        </row>
        <row r="107">
          <cell r="D107" t="str">
            <v/>
          </cell>
        </row>
        <row r="108">
          <cell r="D108" t="str">
            <v>　　　中島村</v>
          </cell>
        </row>
        <row r="109">
          <cell r="D109" t="str">
            <v/>
          </cell>
        </row>
        <row r="110">
          <cell r="D110" t="str">
            <v/>
          </cell>
        </row>
        <row r="111">
          <cell r="D111" t="str">
            <v>　　　矢吹町</v>
          </cell>
        </row>
        <row r="112">
          <cell r="D112" t="str">
            <v/>
          </cell>
        </row>
        <row r="113">
          <cell r="D113" t="str">
            <v/>
          </cell>
        </row>
        <row r="114">
          <cell r="D114" t="str">
            <v/>
          </cell>
        </row>
        <row r="115">
          <cell r="D115" t="str">
            <v/>
          </cell>
        </row>
        <row r="116">
          <cell r="D116" t="str">
            <v/>
          </cell>
        </row>
        <row r="117">
          <cell r="D117" t="str">
            <v>　　　棚倉町</v>
          </cell>
        </row>
        <row r="118">
          <cell r="D118" t="str">
            <v/>
          </cell>
        </row>
        <row r="119">
          <cell r="D119" t="str">
            <v/>
          </cell>
        </row>
        <row r="120">
          <cell r="D120" t="str">
            <v>　　　矢祭町</v>
          </cell>
        </row>
        <row r="121">
          <cell r="D121" t="str">
            <v/>
          </cell>
        </row>
        <row r="122">
          <cell r="D122" t="str">
            <v/>
          </cell>
        </row>
        <row r="123">
          <cell r="D123" t="str">
            <v>　　　塙町</v>
          </cell>
        </row>
        <row r="124">
          <cell r="D124" t="str">
            <v/>
          </cell>
        </row>
        <row r="125">
          <cell r="D125" t="str">
            <v/>
          </cell>
        </row>
        <row r="126">
          <cell r="D126" t="str">
            <v>　　　鮫川村</v>
          </cell>
        </row>
        <row r="127">
          <cell r="D127" t="str">
            <v/>
          </cell>
        </row>
        <row r="128">
          <cell r="D128" t="str">
            <v/>
          </cell>
        </row>
        <row r="129">
          <cell r="D129" t="str">
            <v>　 会津管内</v>
          </cell>
        </row>
        <row r="130">
          <cell r="D130" t="str">
            <v/>
          </cell>
        </row>
        <row r="131">
          <cell r="D131" t="str">
            <v/>
          </cell>
        </row>
        <row r="132">
          <cell r="D132" t="str">
            <v>　　　会津若松市</v>
          </cell>
        </row>
        <row r="133">
          <cell r="D133" t="str">
            <v/>
          </cell>
        </row>
        <row r="134">
          <cell r="D134" t="str">
            <v/>
          </cell>
        </row>
        <row r="135">
          <cell r="D135" t="str">
            <v>　　　喜多方市</v>
          </cell>
        </row>
        <row r="136">
          <cell r="D136" t="str">
            <v/>
          </cell>
        </row>
        <row r="137">
          <cell r="D137" t="str">
            <v/>
          </cell>
        </row>
        <row r="138">
          <cell r="D138" t="str">
            <v/>
          </cell>
        </row>
        <row r="139">
          <cell r="D139" t="str">
            <v/>
          </cell>
        </row>
        <row r="140">
          <cell r="D140" t="str">
            <v/>
          </cell>
        </row>
        <row r="141">
          <cell r="D141" t="str">
            <v>　　　北塩原村</v>
          </cell>
        </row>
        <row r="142">
          <cell r="D142" t="str">
            <v/>
          </cell>
        </row>
        <row r="143">
          <cell r="D143" t="str">
            <v/>
          </cell>
        </row>
        <row r="144">
          <cell r="D144" t="str">
            <v>　　　西会津町</v>
          </cell>
        </row>
        <row r="145">
          <cell r="D145" t="str">
            <v/>
          </cell>
        </row>
        <row r="146">
          <cell r="D146" t="str">
            <v/>
          </cell>
        </row>
        <row r="147">
          <cell r="D147" t="str">
            <v>　　　磐梯町</v>
          </cell>
        </row>
        <row r="148">
          <cell r="D148" t="str">
            <v/>
          </cell>
        </row>
        <row r="149">
          <cell r="D149" t="str">
            <v/>
          </cell>
        </row>
        <row r="150">
          <cell r="D150" t="str">
            <v>　　　猪苗代町</v>
          </cell>
        </row>
        <row r="151">
          <cell r="D151" t="str">
            <v/>
          </cell>
        </row>
        <row r="152">
          <cell r="D152" t="str">
            <v/>
          </cell>
        </row>
        <row r="153">
          <cell r="D153" t="str">
            <v/>
          </cell>
        </row>
        <row r="154">
          <cell r="D154" t="str">
            <v/>
          </cell>
        </row>
        <row r="155">
          <cell r="D155" t="str">
            <v/>
          </cell>
        </row>
        <row r="156">
          <cell r="D156" t="str">
            <v>　　　会津坂下町</v>
          </cell>
        </row>
        <row r="157">
          <cell r="D157" t="str">
            <v/>
          </cell>
        </row>
        <row r="158">
          <cell r="D158" t="str">
            <v/>
          </cell>
        </row>
        <row r="159">
          <cell r="D159" t="str">
            <v>　　　湯川村</v>
          </cell>
        </row>
        <row r="160">
          <cell r="D160" t="str">
            <v/>
          </cell>
        </row>
        <row r="161">
          <cell r="D161" t="str">
            <v/>
          </cell>
        </row>
        <row r="162">
          <cell r="D162" t="str">
            <v>　　　柳津町</v>
          </cell>
        </row>
        <row r="163">
          <cell r="D163" t="str">
            <v/>
          </cell>
        </row>
        <row r="164">
          <cell r="D164" t="str">
            <v/>
          </cell>
        </row>
        <row r="165">
          <cell r="D165" t="str">
            <v/>
          </cell>
        </row>
        <row r="166">
          <cell r="D166" t="str">
            <v/>
          </cell>
        </row>
        <row r="167">
          <cell r="D167" t="str">
            <v/>
          </cell>
        </row>
        <row r="168">
          <cell r="D168" t="str">
            <v>　　　三島町</v>
          </cell>
        </row>
        <row r="169">
          <cell r="D169" t="str">
            <v/>
          </cell>
        </row>
        <row r="170">
          <cell r="D170" t="str">
            <v/>
          </cell>
        </row>
        <row r="171">
          <cell r="D171" t="str">
            <v>　　　金山町</v>
          </cell>
        </row>
        <row r="172">
          <cell r="D172" t="str">
            <v/>
          </cell>
        </row>
        <row r="173">
          <cell r="D173" t="str">
            <v/>
          </cell>
        </row>
        <row r="174">
          <cell r="D174" t="str">
            <v>　　　昭和村</v>
          </cell>
        </row>
        <row r="175">
          <cell r="D175" t="str">
            <v/>
          </cell>
        </row>
        <row r="176">
          <cell r="D176" t="str">
            <v/>
          </cell>
        </row>
        <row r="177">
          <cell r="D177" t="str">
            <v>　　　会津美里町</v>
          </cell>
        </row>
        <row r="178">
          <cell r="D178" t="str">
            <v/>
          </cell>
        </row>
        <row r="179">
          <cell r="D179" t="str">
            <v/>
          </cell>
        </row>
        <row r="180">
          <cell r="D180" t="str">
            <v>　 南会津管内</v>
          </cell>
        </row>
        <row r="181">
          <cell r="D181" t="str">
            <v/>
          </cell>
        </row>
        <row r="182">
          <cell r="D182" t="str">
            <v/>
          </cell>
        </row>
        <row r="183">
          <cell r="D183" t="str">
            <v/>
          </cell>
        </row>
        <row r="184">
          <cell r="D184" t="str">
            <v/>
          </cell>
        </row>
        <row r="185">
          <cell r="D185" t="str">
            <v/>
          </cell>
        </row>
        <row r="186">
          <cell r="D186" t="str">
            <v>　　　下郷町</v>
          </cell>
        </row>
        <row r="187">
          <cell r="D187" t="str">
            <v/>
          </cell>
        </row>
        <row r="188">
          <cell r="D188" t="str">
            <v/>
          </cell>
        </row>
        <row r="189">
          <cell r="D189" t="str">
            <v>　　　檜枝岐村</v>
          </cell>
        </row>
        <row r="190">
          <cell r="D190" t="str">
            <v/>
          </cell>
        </row>
        <row r="191">
          <cell r="D191" t="str">
            <v/>
          </cell>
        </row>
        <row r="192">
          <cell r="D192" t="str">
            <v>　　　只見町</v>
          </cell>
        </row>
        <row r="193">
          <cell r="D193" t="str">
            <v/>
          </cell>
        </row>
        <row r="194">
          <cell r="D194" t="str">
            <v/>
          </cell>
        </row>
        <row r="195">
          <cell r="D195" t="str">
            <v>　　　南会津町</v>
          </cell>
        </row>
        <row r="196">
          <cell r="D196" t="str">
            <v/>
          </cell>
        </row>
        <row r="197">
          <cell r="D197" t="str">
            <v/>
          </cell>
        </row>
        <row r="198">
          <cell r="D198" t="str">
            <v>　 相双管内</v>
          </cell>
        </row>
        <row r="199">
          <cell r="D199" t="str">
            <v/>
          </cell>
        </row>
        <row r="200">
          <cell r="D200" t="str">
            <v/>
          </cell>
        </row>
        <row r="201">
          <cell r="D201" t="str">
            <v>　　　相馬市</v>
          </cell>
        </row>
        <row r="202">
          <cell r="D202" t="str">
            <v/>
          </cell>
        </row>
        <row r="203">
          <cell r="D203" t="str">
            <v/>
          </cell>
        </row>
        <row r="204">
          <cell r="D204" t="str">
            <v>　　　南相馬市</v>
          </cell>
        </row>
        <row r="205">
          <cell r="D205" t="str">
            <v/>
          </cell>
        </row>
        <row r="206">
          <cell r="D206" t="str">
            <v/>
          </cell>
        </row>
        <row r="207">
          <cell r="D207" t="str">
            <v/>
          </cell>
        </row>
        <row r="208">
          <cell r="D208" t="str">
            <v/>
          </cell>
        </row>
        <row r="209">
          <cell r="D209" t="str">
            <v/>
          </cell>
        </row>
        <row r="210">
          <cell r="D210" t="str">
            <v>　　　広野町</v>
          </cell>
        </row>
        <row r="211">
          <cell r="D211" t="str">
            <v/>
          </cell>
        </row>
        <row r="212">
          <cell r="D212" t="str">
            <v/>
          </cell>
        </row>
        <row r="213">
          <cell r="D213" t="str">
            <v>　　　楢葉町</v>
          </cell>
        </row>
        <row r="214">
          <cell r="D214" t="str">
            <v/>
          </cell>
        </row>
        <row r="215">
          <cell r="D215" t="str">
            <v/>
          </cell>
        </row>
        <row r="216">
          <cell r="D216" t="str">
            <v>　　　富岡町</v>
          </cell>
        </row>
        <row r="217">
          <cell r="D217" t="str">
            <v/>
          </cell>
        </row>
        <row r="218">
          <cell r="D218" t="str">
            <v/>
          </cell>
        </row>
        <row r="219">
          <cell r="D219" t="str">
            <v>　　　川内村</v>
          </cell>
        </row>
        <row r="220">
          <cell r="D220" t="str">
            <v/>
          </cell>
        </row>
        <row r="221">
          <cell r="D221" t="str">
            <v/>
          </cell>
        </row>
        <row r="222">
          <cell r="D222" t="str">
            <v>　　　大熊町</v>
          </cell>
        </row>
        <row r="223">
          <cell r="D223" t="str">
            <v/>
          </cell>
        </row>
        <row r="224">
          <cell r="D224" t="str">
            <v/>
          </cell>
        </row>
        <row r="225">
          <cell r="D225" t="str">
            <v>　　　双葉町</v>
          </cell>
        </row>
        <row r="226">
          <cell r="D226" t="str">
            <v/>
          </cell>
        </row>
        <row r="227">
          <cell r="D227" t="str">
            <v/>
          </cell>
        </row>
        <row r="228">
          <cell r="D228" t="str">
            <v>　　　浪江町</v>
          </cell>
        </row>
        <row r="229">
          <cell r="D229" t="str">
            <v/>
          </cell>
        </row>
        <row r="230">
          <cell r="D230" t="str">
            <v/>
          </cell>
        </row>
        <row r="231">
          <cell r="D231" t="str">
            <v>　　　葛尾村</v>
          </cell>
        </row>
        <row r="232">
          <cell r="D232" t="str">
            <v/>
          </cell>
        </row>
        <row r="233">
          <cell r="D233" t="str">
            <v/>
          </cell>
        </row>
        <row r="234">
          <cell r="D234" t="str">
            <v/>
          </cell>
        </row>
        <row r="235">
          <cell r="D235" t="str">
            <v/>
          </cell>
        </row>
        <row r="236">
          <cell r="D236" t="str">
            <v/>
          </cell>
        </row>
        <row r="237">
          <cell r="D237" t="str">
            <v>　　　新地町</v>
          </cell>
        </row>
        <row r="238">
          <cell r="D238" t="str">
            <v/>
          </cell>
        </row>
        <row r="239">
          <cell r="D239" t="str">
            <v/>
          </cell>
        </row>
        <row r="240">
          <cell r="D240" t="str">
            <v>　　　飯舘村</v>
          </cell>
        </row>
        <row r="241">
          <cell r="D241" t="str">
            <v/>
          </cell>
        </row>
        <row r="242">
          <cell r="D242" t="str">
            <v/>
          </cell>
        </row>
        <row r="243">
          <cell r="D243" t="str">
            <v>　 いわき管内</v>
          </cell>
        </row>
        <row r="244">
          <cell r="D244" t="str">
            <v/>
          </cell>
        </row>
        <row r="245">
          <cell r="D245" t="str">
            <v/>
          </cell>
        </row>
        <row r="246">
          <cell r="D246" t="str">
            <v>　　　いわき市</v>
          </cell>
        </row>
        <row r="247">
          <cell r="D247" t="str">
            <v/>
          </cell>
        </row>
        <row r="248">
          <cell r="D248" t="str">
            <v/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C4">
            <v>45658</v>
          </cell>
        </row>
        <row r="6">
          <cell r="C6">
            <v>1737855</v>
          </cell>
        </row>
        <row r="7">
          <cell r="C7">
            <v>858343</v>
          </cell>
        </row>
        <row r="8">
          <cell r="C8">
            <v>879512</v>
          </cell>
        </row>
        <row r="9">
          <cell r="C9">
            <v>1443145</v>
          </cell>
        </row>
        <row r="10">
          <cell r="C10">
            <v>709903</v>
          </cell>
        </row>
        <row r="11">
          <cell r="C11">
            <v>733242</v>
          </cell>
        </row>
        <row r="12">
          <cell r="C12">
            <v>294710</v>
          </cell>
        </row>
        <row r="13">
          <cell r="C13">
            <v>148440</v>
          </cell>
        </row>
        <row r="14">
          <cell r="C14">
            <v>146270</v>
          </cell>
        </row>
        <row r="15">
          <cell r="C15">
            <v>444609</v>
          </cell>
        </row>
        <row r="16">
          <cell r="C16">
            <v>217341</v>
          </cell>
        </row>
        <row r="17">
          <cell r="C17">
            <v>227268</v>
          </cell>
        </row>
        <row r="18">
          <cell r="C18">
            <v>271432</v>
          </cell>
        </row>
        <row r="19">
          <cell r="C19">
            <v>132335</v>
          </cell>
        </row>
        <row r="20">
          <cell r="C20">
            <v>139097</v>
          </cell>
        </row>
        <row r="21">
          <cell r="C21">
            <v>50115</v>
          </cell>
        </row>
        <row r="22">
          <cell r="C22">
            <v>24708</v>
          </cell>
        </row>
        <row r="23">
          <cell r="C23">
            <v>25407</v>
          </cell>
        </row>
        <row r="24">
          <cell r="C24">
            <v>54757</v>
          </cell>
        </row>
        <row r="25">
          <cell r="C25">
            <v>26644</v>
          </cell>
        </row>
        <row r="26">
          <cell r="C26">
            <v>28113</v>
          </cell>
        </row>
        <row r="27">
          <cell r="C27">
            <v>29795</v>
          </cell>
        </row>
        <row r="28">
          <cell r="C28">
            <v>14789</v>
          </cell>
        </row>
        <row r="29">
          <cell r="C29">
            <v>15006</v>
          </cell>
        </row>
        <row r="30">
          <cell r="C30">
            <v>29565</v>
          </cell>
        </row>
        <row r="31">
          <cell r="C31">
            <v>14425</v>
          </cell>
        </row>
        <row r="32">
          <cell r="C32">
            <v>15140</v>
          </cell>
        </row>
        <row r="33">
          <cell r="C33">
            <v>10817</v>
          </cell>
        </row>
        <row r="34">
          <cell r="C34">
            <v>5278</v>
          </cell>
        </row>
        <row r="35">
          <cell r="C35">
            <v>5539</v>
          </cell>
        </row>
        <row r="36">
          <cell r="C36">
            <v>7887</v>
          </cell>
        </row>
        <row r="37">
          <cell r="C37">
            <v>3773</v>
          </cell>
        </row>
        <row r="38">
          <cell r="C38">
            <v>4114</v>
          </cell>
        </row>
        <row r="39">
          <cell r="C39">
            <v>10861</v>
          </cell>
        </row>
        <row r="40">
          <cell r="C40">
            <v>5374</v>
          </cell>
        </row>
        <row r="41">
          <cell r="C41">
            <v>5487</v>
          </cell>
        </row>
        <row r="42">
          <cell r="C42">
            <v>8945</v>
          </cell>
        </row>
        <row r="43">
          <cell r="C43">
            <v>4440</v>
          </cell>
        </row>
        <row r="44">
          <cell r="C44">
            <v>4505</v>
          </cell>
        </row>
        <row r="45">
          <cell r="C45">
            <v>8945</v>
          </cell>
        </row>
        <row r="46">
          <cell r="C46">
            <v>4440</v>
          </cell>
        </row>
        <row r="47">
          <cell r="C47">
            <v>4505</v>
          </cell>
        </row>
        <row r="48">
          <cell r="C48">
            <v>498942</v>
          </cell>
        </row>
        <row r="49">
          <cell r="C49">
            <v>246490</v>
          </cell>
        </row>
        <row r="50">
          <cell r="C50">
            <v>252452</v>
          </cell>
        </row>
        <row r="51">
          <cell r="C51">
            <v>318631</v>
          </cell>
        </row>
        <row r="52">
          <cell r="C52">
            <v>157147</v>
          </cell>
        </row>
        <row r="53">
          <cell r="C53">
            <v>161484</v>
          </cell>
        </row>
        <row r="54">
          <cell r="C54">
            <v>71987</v>
          </cell>
        </row>
        <row r="55">
          <cell r="C55">
            <v>35379</v>
          </cell>
        </row>
        <row r="56">
          <cell r="C56">
            <v>36608</v>
          </cell>
        </row>
        <row r="57">
          <cell r="C57">
            <v>32314</v>
          </cell>
        </row>
        <row r="58">
          <cell r="C58">
            <v>16063</v>
          </cell>
        </row>
        <row r="59">
          <cell r="C59">
            <v>16251</v>
          </cell>
        </row>
        <row r="60">
          <cell r="C60">
            <v>16835</v>
          </cell>
        </row>
        <row r="61">
          <cell r="C61">
            <v>8298</v>
          </cell>
        </row>
        <row r="62">
          <cell r="C62">
            <v>8537</v>
          </cell>
        </row>
        <row r="63">
          <cell r="C63">
            <v>12002</v>
          </cell>
        </row>
        <row r="64">
          <cell r="C64">
            <v>5884</v>
          </cell>
        </row>
        <row r="65">
          <cell r="C65">
            <v>6118</v>
          </cell>
        </row>
        <row r="66">
          <cell r="C66">
            <v>4833</v>
          </cell>
        </row>
        <row r="67">
          <cell r="C67">
            <v>2414</v>
          </cell>
        </row>
        <row r="68">
          <cell r="C68">
            <v>2419</v>
          </cell>
        </row>
        <row r="69">
          <cell r="C69">
            <v>34428</v>
          </cell>
        </row>
        <row r="70">
          <cell r="C70">
            <v>17270</v>
          </cell>
        </row>
        <row r="71">
          <cell r="C71">
            <v>17158</v>
          </cell>
        </row>
        <row r="72">
          <cell r="C72">
            <v>13483</v>
          </cell>
        </row>
        <row r="73">
          <cell r="C73">
            <v>6840</v>
          </cell>
        </row>
        <row r="74">
          <cell r="C74">
            <v>6643</v>
          </cell>
        </row>
        <row r="75">
          <cell r="C75">
            <v>5858</v>
          </cell>
        </row>
        <row r="76">
          <cell r="C76">
            <v>2925</v>
          </cell>
        </row>
        <row r="77">
          <cell r="C77">
            <v>2933</v>
          </cell>
        </row>
        <row r="78">
          <cell r="C78">
            <v>5242</v>
          </cell>
        </row>
        <row r="79">
          <cell r="C79">
            <v>2607</v>
          </cell>
        </row>
        <row r="80">
          <cell r="C80">
            <v>2635</v>
          </cell>
        </row>
        <row r="81">
          <cell r="C81">
            <v>5551</v>
          </cell>
        </row>
        <row r="82">
          <cell r="C82">
            <v>2774</v>
          </cell>
        </row>
        <row r="83">
          <cell r="C83">
            <v>2777</v>
          </cell>
        </row>
        <row r="84">
          <cell r="C84">
            <v>4294</v>
          </cell>
        </row>
        <row r="85">
          <cell r="C85">
            <v>2124</v>
          </cell>
        </row>
        <row r="86">
          <cell r="C86">
            <v>2170</v>
          </cell>
        </row>
        <row r="87">
          <cell r="C87">
            <v>24747</v>
          </cell>
        </row>
        <row r="88">
          <cell r="C88">
            <v>12333</v>
          </cell>
        </row>
        <row r="89">
          <cell r="C89">
            <v>12414</v>
          </cell>
        </row>
        <row r="90">
          <cell r="C90">
            <v>16233</v>
          </cell>
        </row>
        <row r="91">
          <cell r="C91">
            <v>8073</v>
          </cell>
        </row>
        <row r="92">
          <cell r="C92">
            <v>8160</v>
          </cell>
        </row>
        <row r="93">
          <cell r="C93">
            <v>8514</v>
          </cell>
        </row>
        <row r="94">
          <cell r="C94">
            <v>4260</v>
          </cell>
        </row>
        <row r="95">
          <cell r="C95">
            <v>4254</v>
          </cell>
        </row>
        <row r="96">
          <cell r="C96">
            <v>132471</v>
          </cell>
        </row>
        <row r="97">
          <cell r="C97">
            <v>66230</v>
          </cell>
        </row>
        <row r="98">
          <cell r="C98">
            <v>66241</v>
          </cell>
        </row>
        <row r="99">
          <cell r="C99">
            <v>56316</v>
          </cell>
        </row>
        <row r="100">
          <cell r="C100">
            <v>28148</v>
          </cell>
        </row>
        <row r="101">
          <cell r="C101">
            <v>28168</v>
          </cell>
        </row>
        <row r="102">
          <cell r="C102">
            <v>48594</v>
          </cell>
        </row>
        <row r="103">
          <cell r="C103">
            <v>24468</v>
          </cell>
        </row>
        <row r="104">
          <cell r="C104">
            <v>24126</v>
          </cell>
        </row>
        <row r="105">
          <cell r="C105">
            <v>21188</v>
          </cell>
        </row>
        <row r="106">
          <cell r="C106">
            <v>10878</v>
          </cell>
        </row>
        <row r="107">
          <cell r="C107">
            <v>10310</v>
          </cell>
        </row>
        <row r="108">
          <cell r="C108">
            <v>5928</v>
          </cell>
        </row>
        <row r="109">
          <cell r="C109">
            <v>2946</v>
          </cell>
        </row>
        <row r="110">
          <cell r="C110">
            <v>2982</v>
          </cell>
        </row>
        <row r="111">
          <cell r="C111">
            <v>4619</v>
          </cell>
        </row>
        <row r="112">
          <cell r="C112">
            <v>2264</v>
          </cell>
        </row>
        <row r="113">
          <cell r="C113">
            <v>2355</v>
          </cell>
        </row>
        <row r="114">
          <cell r="C114">
            <v>16859</v>
          </cell>
        </row>
        <row r="115">
          <cell r="C115">
            <v>8380</v>
          </cell>
        </row>
        <row r="116">
          <cell r="C116">
            <v>8479</v>
          </cell>
        </row>
        <row r="117">
          <cell r="C117">
            <v>27561</v>
          </cell>
        </row>
        <row r="118">
          <cell r="C118">
            <v>13614</v>
          </cell>
        </row>
        <row r="119">
          <cell r="C119">
            <v>13947</v>
          </cell>
        </row>
        <row r="120">
          <cell r="C120">
            <v>12347</v>
          </cell>
        </row>
        <row r="121">
          <cell r="C121">
            <v>6074</v>
          </cell>
        </row>
        <row r="122">
          <cell r="C122">
            <v>6273</v>
          </cell>
        </row>
        <row r="123">
          <cell r="C123">
            <v>4910</v>
          </cell>
        </row>
        <row r="124">
          <cell r="C124">
            <v>2399</v>
          </cell>
        </row>
        <row r="125">
          <cell r="C125">
            <v>2511</v>
          </cell>
        </row>
        <row r="126">
          <cell r="C126">
            <v>7650</v>
          </cell>
        </row>
        <row r="127">
          <cell r="C127">
            <v>3775</v>
          </cell>
        </row>
        <row r="128">
          <cell r="C128">
            <v>3875</v>
          </cell>
        </row>
        <row r="129">
          <cell r="C129">
            <v>2654</v>
          </cell>
        </row>
        <row r="130">
          <cell r="C130">
            <v>1366</v>
          </cell>
        </row>
        <row r="131">
          <cell r="C131">
            <v>1288</v>
          </cell>
        </row>
        <row r="132">
          <cell r="C132">
            <v>215989</v>
          </cell>
        </row>
        <row r="133">
          <cell r="C133">
            <v>104289</v>
          </cell>
        </row>
        <row r="134">
          <cell r="C134">
            <v>111700</v>
          </cell>
        </row>
        <row r="135">
          <cell r="C135">
            <v>110977</v>
          </cell>
        </row>
        <row r="136">
          <cell r="C136">
            <v>53305</v>
          </cell>
        </row>
        <row r="137">
          <cell r="C137">
            <v>57672</v>
          </cell>
        </row>
        <row r="138">
          <cell r="C138">
            <v>41549</v>
          </cell>
        </row>
        <row r="139">
          <cell r="C139">
            <v>20070</v>
          </cell>
        </row>
        <row r="140">
          <cell r="C140">
            <v>21479</v>
          </cell>
        </row>
        <row r="141">
          <cell r="C141">
            <v>22824</v>
          </cell>
        </row>
        <row r="142">
          <cell r="C142">
            <v>11167</v>
          </cell>
        </row>
        <row r="143">
          <cell r="C143">
            <v>11657</v>
          </cell>
        </row>
        <row r="144">
          <cell r="C144">
            <v>2276</v>
          </cell>
        </row>
        <row r="145">
          <cell r="C145">
            <v>1141</v>
          </cell>
        </row>
        <row r="146">
          <cell r="C146">
            <v>1135</v>
          </cell>
        </row>
        <row r="147">
          <cell r="C147">
            <v>5131</v>
          </cell>
        </row>
        <row r="148">
          <cell r="C148">
            <v>2501</v>
          </cell>
        </row>
        <row r="149">
          <cell r="C149">
            <v>2630</v>
          </cell>
        </row>
        <row r="150">
          <cell r="C150">
            <v>3067</v>
          </cell>
        </row>
        <row r="151">
          <cell r="C151">
            <v>1510</v>
          </cell>
        </row>
        <row r="152">
          <cell r="C152">
            <v>1557</v>
          </cell>
        </row>
        <row r="153">
          <cell r="C153">
            <v>12350</v>
          </cell>
        </row>
        <row r="154">
          <cell r="C154">
            <v>6015</v>
          </cell>
        </row>
        <row r="155">
          <cell r="C155">
            <v>6335</v>
          </cell>
        </row>
        <row r="156">
          <cell r="C156">
            <v>19363</v>
          </cell>
        </row>
        <row r="157">
          <cell r="C157">
            <v>9432</v>
          </cell>
        </row>
        <row r="158">
          <cell r="C158">
            <v>9931</v>
          </cell>
        </row>
        <row r="159">
          <cell r="C159">
            <v>13797</v>
          </cell>
        </row>
        <row r="160">
          <cell r="C160">
            <v>6701</v>
          </cell>
        </row>
        <row r="161">
          <cell r="C161">
            <v>7096</v>
          </cell>
        </row>
        <row r="162">
          <cell r="C162">
            <v>2873</v>
          </cell>
        </row>
        <row r="163">
          <cell r="C163">
            <v>1401</v>
          </cell>
        </row>
        <row r="164">
          <cell r="C164">
            <v>1472</v>
          </cell>
        </row>
        <row r="165">
          <cell r="C165">
            <v>2693</v>
          </cell>
        </row>
        <row r="166">
          <cell r="C166">
            <v>1330</v>
          </cell>
        </row>
        <row r="167">
          <cell r="C167">
            <v>1363</v>
          </cell>
        </row>
        <row r="168">
          <cell r="C168">
            <v>21276</v>
          </cell>
        </row>
        <row r="169">
          <cell r="C169">
            <v>10315</v>
          </cell>
        </row>
        <row r="170">
          <cell r="C170">
            <v>10961</v>
          </cell>
        </row>
        <row r="171">
          <cell r="C171">
            <v>1241</v>
          </cell>
        </row>
        <row r="172">
          <cell r="C172">
            <v>629</v>
          </cell>
        </row>
        <row r="173">
          <cell r="C173">
            <v>612</v>
          </cell>
        </row>
        <row r="174">
          <cell r="C174">
            <v>1671</v>
          </cell>
        </row>
        <row r="175">
          <cell r="C175">
            <v>830</v>
          </cell>
        </row>
        <row r="176">
          <cell r="C176">
            <v>841</v>
          </cell>
        </row>
        <row r="177">
          <cell r="C177">
            <v>1111</v>
          </cell>
        </row>
        <row r="178">
          <cell r="C178">
            <v>556</v>
          </cell>
        </row>
        <row r="179">
          <cell r="C179">
            <v>555</v>
          </cell>
        </row>
        <row r="180">
          <cell r="C180">
            <v>17253</v>
          </cell>
        </row>
        <row r="181">
          <cell r="C181">
            <v>8300</v>
          </cell>
        </row>
        <row r="182">
          <cell r="C182">
            <v>8953</v>
          </cell>
        </row>
        <row r="183">
          <cell r="C183">
            <v>21361</v>
          </cell>
        </row>
        <row r="184">
          <cell r="C184">
            <v>10570</v>
          </cell>
        </row>
        <row r="185">
          <cell r="C185">
            <v>10791</v>
          </cell>
        </row>
        <row r="186">
          <cell r="C186">
            <v>21361</v>
          </cell>
        </row>
        <row r="187">
          <cell r="C187">
            <v>10570</v>
          </cell>
        </row>
        <row r="188">
          <cell r="C188">
            <v>10791</v>
          </cell>
        </row>
        <row r="189">
          <cell r="C189">
            <v>4578</v>
          </cell>
        </row>
        <row r="190">
          <cell r="C190">
            <v>2261</v>
          </cell>
        </row>
        <row r="191">
          <cell r="C191">
            <v>2317</v>
          </cell>
        </row>
        <row r="192">
          <cell r="C192">
            <v>471</v>
          </cell>
        </row>
        <row r="193">
          <cell r="C193">
            <v>242</v>
          </cell>
        </row>
        <row r="194">
          <cell r="C194">
            <v>229</v>
          </cell>
        </row>
        <row r="195">
          <cell r="C195">
            <v>3537</v>
          </cell>
        </row>
        <row r="196">
          <cell r="C196">
            <v>1753</v>
          </cell>
        </row>
        <row r="197">
          <cell r="C197">
            <v>1784</v>
          </cell>
        </row>
        <row r="198">
          <cell r="C198">
            <v>12775</v>
          </cell>
        </row>
        <row r="199">
          <cell r="C199">
            <v>6314</v>
          </cell>
        </row>
        <row r="200">
          <cell r="C200">
            <v>6461</v>
          </cell>
        </row>
        <row r="201">
          <cell r="C201">
            <v>107376</v>
          </cell>
        </row>
        <row r="202">
          <cell r="C202">
            <v>57880</v>
          </cell>
        </row>
        <row r="203">
          <cell r="C203">
            <v>49496</v>
          </cell>
        </row>
        <row r="204">
          <cell r="C204">
            <v>32720</v>
          </cell>
        </row>
        <row r="205">
          <cell r="C205">
            <v>16530</v>
          </cell>
        </row>
        <row r="206">
          <cell r="C206">
            <v>16190</v>
          </cell>
        </row>
        <row r="207">
          <cell r="C207">
            <v>55445</v>
          </cell>
        </row>
        <row r="208">
          <cell r="C208">
            <v>29242</v>
          </cell>
        </row>
        <row r="209">
          <cell r="C209">
            <v>26203</v>
          </cell>
        </row>
        <row r="210">
          <cell r="C210">
            <v>11215</v>
          </cell>
        </row>
        <row r="211">
          <cell r="C211">
            <v>8094</v>
          </cell>
        </row>
        <row r="212">
          <cell r="C212">
            <v>3121</v>
          </cell>
        </row>
        <row r="213">
          <cell r="C213">
            <v>5191</v>
          </cell>
        </row>
        <row r="214">
          <cell r="C214">
            <v>3211</v>
          </cell>
        </row>
        <row r="215">
          <cell r="C215">
            <v>1980</v>
          </cell>
        </row>
        <row r="216">
          <cell r="C216">
            <v>3338</v>
          </cell>
        </row>
        <row r="217">
          <cell r="C217">
            <v>2029</v>
          </cell>
        </row>
        <row r="218">
          <cell r="C218">
            <v>1309</v>
          </cell>
        </row>
        <row r="219">
          <cell r="C219" t="str">
            <v>-</v>
          </cell>
        </row>
        <row r="220">
          <cell r="C220" t="str">
            <v>-</v>
          </cell>
        </row>
        <row r="221">
          <cell r="C221" t="str">
            <v>-</v>
          </cell>
        </row>
        <row r="222">
          <cell r="C222">
            <v>1753</v>
          </cell>
        </row>
        <row r="223">
          <cell r="C223">
            <v>865</v>
          </cell>
        </row>
        <row r="224">
          <cell r="C224">
            <v>888</v>
          </cell>
        </row>
        <row r="225">
          <cell r="C225" t="str">
            <v>-</v>
          </cell>
        </row>
        <row r="226">
          <cell r="C226" t="str">
            <v>-</v>
          </cell>
        </row>
        <row r="227">
          <cell r="C227" t="str">
            <v>-</v>
          </cell>
        </row>
        <row r="228">
          <cell r="C228" t="str">
            <v>-</v>
          </cell>
        </row>
        <row r="229">
          <cell r="C229" t="str">
            <v>-</v>
          </cell>
        </row>
        <row r="230">
          <cell r="C230" t="str">
            <v>-</v>
          </cell>
        </row>
        <row r="231">
          <cell r="C231" t="str">
            <v>-</v>
          </cell>
        </row>
        <row r="232">
          <cell r="C232" t="str">
            <v>-</v>
          </cell>
        </row>
        <row r="233">
          <cell r="C233" t="str">
            <v>-</v>
          </cell>
        </row>
        <row r="234">
          <cell r="C234">
            <v>263</v>
          </cell>
        </row>
        <row r="235">
          <cell r="C235">
            <v>153</v>
          </cell>
        </row>
        <row r="236">
          <cell r="C236">
            <v>110</v>
          </cell>
        </row>
        <row r="237">
          <cell r="C237">
            <v>7996</v>
          </cell>
        </row>
        <row r="238">
          <cell r="C238">
            <v>4014</v>
          </cell>
        </row>
        <row r="239">
          <cell r="C239">
            <v>3982</v>
          </cell>
        </row>
        <row r="240">
          <cell r="C240">
            <v>7474</v>
          </cell>
        </row>
        <row r="241">
          <cell r="C241">
            <v>3720</v>
          </cell>
        </row>
        <row r="242">
          <cell r="C242">
            <v>3754</v>
          </cell>
        </row>
        <row r="243">
          <cell r="C243">
            <v>522</v>
          </cell>
        </row>
        <row r="244">
          <cell r="C244">
            <v>294</v>
          </cell>
        </row>
        <row r="245">
          <cell r="C245">
            <v>228</v>
          </cell>
        </row>
        <row r="246">
          <cell r="C246">
            <v>317107</v>
          </cell>
        </row>
        <row r="247">
          <cell r="C247">
            <v>155543</v>
          </cell>
        </row>
        <row r="248">
          <cell r="C248">
            <v>161564</v>
          </cell>
        </row>
        <row r="249">
          <cell r="C249">
            <v>317107</v>
          </cell>
        </row>
        <row r="250">
          <cell r="C250">
            <v>155543</v>
          </cell>
        </row>
        <row r="251">
          <cell r="C251">
            <v>161564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93DF3-1523-459E-8C27-D8CC65F0072F}">
  <sheetPr>
    <tabColor theme="5" tint="0.59999389629810485"/>
  </sheetPr>
  <dimension ref="A1:P126"/>
  <sheetViews>
    <sheetView tabSelected="1" view="pageBreakPreview" zoomScaleNormal="100" zoomScaleSheetLayoutView="100" workbookViewId="0">
      <selection activeCell="AP6" sqref="AP6"/>
    </sheetView>
  </sheetViews>
  <sheetFormatPr defaultColWidth="9.296875" defaultRowHeight="10.8"/>
  <cols>
    <col min="1" max="1" width="12.59765625" style="10" customWidth="1"/>
    <col min="2" max="3" width="8" style="10" customWidth="1"/>
    <col min="4" max="4" width="7.59765625" style="10" customWidth="1"/>
    <col min="5" max="5" width="6.59765625" style="10" customWidth="1"/>
    <col min="6" max="6" width="1" style="10" customWidth="1"/>
    <col min="7" max="8" width="5.59765625" style="10" customWidth="1"/>
    <col min="9" max="9" width="7" style="10" customWidth="1"/>
    <col min="10" max="11" width="5.59765625" style="10" customWidth="1"/>
    <col min="12" max="12" width="5" style="10" customWidth="1"/>
    <col min="13" max="14" width="5.59765625" style="10" customWidth="1"/>
    <col min="15" max="15" width="5" style="10" customWidth="1"/>
    <col min="16" max="16" width="7" style="10" customWidth="1"/>
    <col min="17" max="17" width="1.59765625" style="10" customWidth="1"/>
    <col min="18" max="16384" width="9.296875" style="10"/>
  </cols>
  <sheetData>
    <row r="1" spans="1:16" s="3" customFormat="1" ht="15.9" customHeight="1" thickBot="1">
      <c r="A1" s="1" t="str">
        <f>"市町村別人口動態（平成23年3月1日～"&amp;ASC(TEXT([1]第2表!C4-1,"[$-ja-JP]ggge年m月d日;@"))&amp;"）"</f>
        <v>市町村別人口動態（平成23年3月1日～令和6年12月31日）</v>
      </c>
      <c r="B1" s="2"/>
      <c r="C1" s="2"/>
      <c r="D1" s="2"/>
      <c r="E1" s="2"/>
      <c r="G1" s="2"/>
      <c r="H1" s="2"/>
      <c r="I1" s="2"/>
      <c r="J1" s="4"/>
      <c r="K1" s="4"/>
      <c r="L1" s="4"/>
      <c r="M1" s="4"/>
      <c r="N1" s="4"/>
      <c r="O1" s="3" t="s">
        <v>0</v>
      </c>
      <c r="P1" s="5"/>
    </row>
    <row r="2" spans="1:16" ht="12.9" customHeight="1">
      <c r="A2" s="6" t="s">
        <v>1</v>
      </c>
      <c r="B2" s="7"/>
      <c r="C2" s="8"/>
      <c r="D2" s="8"/>
      <c r="E2" s="9"/>
      <c r="G2" s="11" t="str">
        <f>"人口動態（H23.3.1～"&amp;TEXT([1]第2表!C4-1,"ge.m.d;@")&amp;"）"</f>
        <v>人口動態（H23.3.1～R6.12.31）</v>
      </c>
      <c r="H2" s="12"/>
      <c r="I2" s="12"/>
      <c r="J2" s="12"/>
      <c r="K2" s="12"/>
      <c r="L2" s="12"/>
      <c r="M2" s="12"/>
      <c r="N2" s="12"/>
      <c r="O2" s="12"/>
      <c r="P2" s="13"/>
    </row>
    <row r="3" spans="1:16" ht="12.9" customHeight="1">
      <c r="A3" s="14"/>
      <c r="B3" s="15" t="s">
        <v>2</v>
      </c>
      <c r="C3" s="16" t="s">
        <v>3</v>
      </c>
      <c r="D3" s="17" t="s">
        <v>4</v>
      </c>
      <c r="E3" s="18"/>
      <c r="G3" s="19" t="s">
        <v>5</v>
      </c>
      <c r="H3" s="20"/>
      <c r="I3" s="21"/>
      <c r="J3" s="22" t="s">
        <v>6</v>
      </c>
      <c r="K3" s="23"/>
      <c r="L3" s="23"/>
      <c r="M3" s="23"/>
      <c r="N3" s="23"/>
      <c r="O3" s="23"/>
      <c r="P3" s="24"/>
    </row>
    <row r="4" spans="1:16" ht="11.25" customHeight="1">
      <c r="A4" s="14"/>
      <c r="B4" s="25">
        <f>[1]第2表!C4</f>
        <v>45658</v>
      </c>
      <c r="C4" s="26">
        <v>40603</v>
      </c>
      <c r="D4" s="27"/>
      <c r="E4" s="28" t="s">
        <v>7</v>
      </c>
      <c r="G4" s="29" t="s">
        <v>8</v>
      </c>
      <c r="H4" s="30" t="s">
        <v>9</v>
      </c>
      <c r="I4" s="30" t="s">
        <v>10</v>
      </c>
      <c r="J4" s="22" t="s">
        <v>11</v>
      </c>
      <c r="K4" s="23"/>
      <c r="L4" s="31"/>
      <c r="M4" s="22" t="s">
        <v>12</v>
      </c>
      <c r="N4" s="23"/>
      <c r="O4" s="31"/>
      <c r="P4" s="32" t="s">
        <v>10</v>
      </c>
    </row>
    <row r="5" spans="1:16" ht="13.5" customHeight="1" thickBot="1">
      <c r="A5" s="33"/>
      <c r="B5" s="34" t="s">
        <v>13</v>
      </c>
      <c r="C5" s="35" t="s">
        <v>14</v>
      </c>
      <c r="D5" s="35" t="s">
        <v>15</v>
      </c>
      <c r="E5" s="36"/>
      <c r="G5" s="37"/>
      <c r="H5" s="38"/>
      <c r="I5" s="38"/>
      <c r="J5" s="39" t="s">
        <v>16</v>
      </c>
      <c r="K5" s="39" t="s">
        <v>17</v>
      </c>
      <c r="L5" s="39" t="s">
        <v>18</v>
      </c>
      <c r="M5" s="39" t="s">
        <v>16</v>
      </c>
      <c r="N5" s="39" t="s">
        <v>17</v>
      </c>
      <c r="O5" s="39" t="s">
        <v>18</v>
      </c>
      <c r="P5" s="40"/>
    </row>
    <row r="6" spans="1:16" ht="11.25" customHeight="1" thickBot="1">
      <c r="A6" s="41" t="s">
        <v>19</v>
      </c>
      <c r="B6" s="42">
        <f>INDEX([1]第2表!$C$6:$C$251,MATCH(A6,[1]項目ﾏｽﾀ!$D$3:$D$248,0))</f>
        <v>1737855</v>
      </c>
      <c r="C6" s="43">
        <v>2024401</v>
      </c>
      <c r="D6" s="43">
        <f>IFERROR(B6-C6,"-")</f>
        <v>-286546</v>
      </c>
      <c r="E6" s="44">
        <f>IFERROR(D6/C6*100,"-")</f>
        <v>-14.154606720704049</v>
      </c>
      <c r="G6" s="45">
        <v>170196</v>
      </c>
      <c r="H6" s="46">
        <v>346979</v>
      </c>
      <c r="I6" s="46">
        <v>-176783</v>
      </c>
      <c r="J6" s="46">
        <v>357214</v>
      </c>
      <c r="K6" s="46">
        <v>393362</v>
      </c>
      <c r="L6" s="46">
        <v>6181</v>
      </c>
      <c r="M6" s="46">
        <v>357214</v>
      </c>
      <c r="N6" s="46">
        <v>501456</v>
      </c>
      <c r="O6" s="46">
        <v>4381</v>
      </c>
      <c r="P6" s="47">
        <v>-106294</v>
      </c>
    </row>
    <row r="7" spans="1:16" ht="11.4" customHeight="1" thickBot="1">
      <c r="A7" s="48" t="s">
        <v>20</v>
      </c>
      <c r="B7" s="49">
        <f>INDEX([1]第2表!$C$6:$C$251,MATCH(A7,[1]項目ﾏｽﾀ!$D$3:$D$248,0))</f>
        <v>444609</v>
      </c>
      <c r="C7" s="50">
        <v>495867</v>
      </c>
      <c r="D7" s="50">
        <f t="shared" ref="D7:D70" si="0">IFERROR(B7-C7,"-")</f>
        <v>-51258</v>
      </c>
      <c r="E7" s="51">
        <f t="shared" ref="E7:E70" si="1">IFERROR(D7/C7*100,"-")</f>
        <v>-10.337046022421335</v>
      </c>
      <c r="G7" s="52">
        <v>40298</v>
      </c>
      <c r="H7" s="53">
        <v>83774</v>
      </c>
      <c r="I7" s="53">
        <v>-43476</v>
      </c>
      <c r="J7" s="53">
        <v>96551</v>
      </c>
      <c r="K7" s="53">
        <v>96666</v>
      </c>
      <c r="L7" s="53">
        <v>2371</v>
      </c>
      <c r="M7" s="53">
        <v>93477</v>
      </c>
      <c r="N7" s="53">
        <v>119612</v>
      </c>
      <c r="O7" s="53">
        <v>1385</v>
      </c>
      <c r="P7" s="54">
        <v>-18886</v>
      </c>
    </row>
    <row r="8" spans="1:16" ht="11.4" customHeight="1">
      <c r="A8" s="55" t="s">
        <v>21</v>
      </c>
      <c r="B8" s="56">
        <f>INDEX([1]第2表!$C$6:$C$251,MATCH(A8,[1]項目ﾏｽﾀ!$D$3:$D$248,0))</f>
        <v>271432</v>
      </c>
      <c r="C8" s="57">
        <v>291992</v>
      </c>
      <c r="D8" s="57">
        <f t="shared" si="0"/>
        <v>-20560</v>
      </c>
      <c r="E8" s="58">
        <f t="shared" si="1"/>
        <v>-7.041288802432943</v>
      </c>
      <c r="G8" s="59">
        <v>25909</v>
      </c>
      <c r="H8" s="60">
        <v>45680</v>
      </c>
      <c r="I8" s="60">
        <v>-19771</v>
      </c>
      <c r="J8" s="60">
        <v>55447</v>
      </c>
      <c r="K8" s="60">
        <v>70357</v>
      </c>
      <c r="L8" s="60">
        <v>2036</v>
      </c>
      <c r="M8" s="60">
        <v>49732</v>
      </c>
      <c r="N8" s="60">
        <v>86443</v>
      </c>
      <c r="O8" s="60">
        <v>933</v>
      </c>
      <c r="P8" s="61">
        <v>-9268</v>
      </c>
    </row>
    <row r="9" spans="1:16" ht="11.4" customHeight="1">
      <c r="A9" s="62" t="s">
        <v>22</v>
      </c>
      <c r="B9" s="63">
        <f>INDEX([1]第2表!$C$6:$C$251,MATCH(A9,[1]項目ﾏｽﾀ!$D$3:$D$248,0))</f>
        <v>50115</v>
      </c>
      <c r="C9" s="64">
        <v>59665</v>
      </c>
      <c r="D9" s="64">
        <f t="shared" si="0"/>
        <v>-9550</v>
      </c>
      <c r="E9" s="65">
        <f t="shared" si="1"/>
        <v>-16.006033688091847</v>
      </c>
      <c r="G9" s="66">
        <v>4416</v>
      </c>
      <c r="H9" s="67">
        <v>11057</v>
      </c>
      <c r="I9" s="67">
        <v>-6641</v>
      </c>
      <c r="J9" s="67">
        <v>10151</v>
      </c>
      <c r="K9" s="67">
        <v>8357</v>
      </c>
      <c r="L9" s="67">
        <v>127</v>
      </c>
      <c r="M9" s="67">
        <v>12438</v>
      </c>
      <c r="N9" s="67">
        <v>10119</v>
      </c>
      <c r="O9" s="67">
        <v>171</v>
      </c>
      <c r="P9" s="68">
        <v>-4093</v>
      </c>
    </row>
    <row r="10" spans="1:16" ht="11.4" customHeight="1">
      <c r="A10" s="62" t="s">
        <v>23</v>
      </c>
      <c r="B10" s="63">
        <f>INDEX([1]第2表!$C$6:$C$251,MATCH(A10,[1]項目ﾏｽﾀ!$D$3:$D$248,0))</f>
        <v>54757</v>
      </c>
      <c r="C10" s="64">
        <v>65749</v>
      </c>
      <c r="D10" s="64">
        <f t="shared" si="0"/>
        <v>-10992</v>
      </c>
      <c r="E10" s="65">
        <f t="shared" si="1"/>
        <v>-16.71812499049415</v>
      </c>
      <c r="G10" s="66">
        <v>4119</v>
      </c>
      <c r="H10" s="67">
        <v>12489</v>
      </c>
      <c r="I10" s="67">
        <v>-8370</v>
      </c>
      <c r="J10" s="67">
        <v>11276</v>
      </c>
      <c r="K10" s="67">
        <v>8108</v>
      </c>
      <c r="L10" s="67">
        <v>102</v>
      </c>
      <c r="M10" s="67">
        <v>11992</v>
      </c>
      <c r="N10" s="67">
        <v>10565</v>
      </c>
      <c r="O10" s="67">
        <v>124</v>
      </c>
      <c r="P10" s="68">
        <v>-3195</v>
      </c>
    </row>
    <row r="11" spans="1:16" ht="11.4" customHeight="1">
      <c r="A11" s="62" t="s">
        <v>24</v>
      </c>
      <c r="B11" s="63">
        <f>INDEX([1]第2表!$C$6:$C$251,MATCH(A11,[1]項目ﾏｽﾀ!$D$3:$D$248,0))</f>
        <v>29795</v>
      </c>
      <c r="C11" s="64">
        <v>31507</v>
      </c>
      <c r="D11" s="64">
        <f t="shared" si="0"/>
        <v>-1712</v>
      </c>
      <c r="E11" s="65">
        <f t="shared" si="1"/>
        <v>-5.4337131431110546</v>
      </c>
      <c r="G11" s="66">
        <v>2880</v>
      </c>
      <c r="H11" s="67">
        <v>4955</v>
      </c>
      <c r="I11" s="67">
        <v>-2075</v>
      </c>
      <c r="J11" s="67">
        <v>9209</v>
      </c>
      <c r="K11" s="67">
        <v>4651</v>
      </c>
      <c r="L11" s="67">
        <v>61</v>
      </c>
      <c r="M11" s="67">
        <v>8174</v>
      </c>
      <c r="N11" s="67">
        <v>5724</v>
      </c>
      <c r="O11" s="67">
        <v>74</v>
      </c>
      <c r="P11" s="68">
        <v>-51</v>
      </c>
    </row>
    <row r="12" spans="1:16" ht="11.4" customHeight="1">
      <c r="A12" s="62" t="s">
        <v>25</v>
      </c>
      <c r="B12" s="63">
        <f>INDEX([1]第2表!$C$6:$C$251,MATCH(A12,[1]項目ﾏｽﾀ!$D$3:$D$248,0))</f>
        <v>10817</v>
      </c>
      <c r="C12" s="64">
        <v>12784</v>
      </c>
      <c r="D12" s="64">
        <f t="shared" si="0"/>
        <v>-1967</v>
      </c>
      <c r="E12" s="65">
        <f t="shared" si="1"/>
        <v>-15.386420525657071</v>
      </c>
      <c r="G12" s="66">
        <v>843</v>
      </c>
      <c r="H12" s="67">
        <v>2821</v>
      </c>
      <c r="I12" s="67">
        <v>-1978</v>
      </c>
      <c r="J12" s="67">
        <v>3221</v>
      </c>
      <c r="K12" s="67">
        <v>1572</v>
      </c>
      <c r="L12" s="67">
        <v>6</v>
      </c>
      <c r="M12" s="67">
        <v>3000</v>
      </c>
      <c r="N12" s="67">
        <v>2015</v>
      </c>
      <c r="O12" s="67">
        <v>20</v>
      </c>
      <c r="P12" s="68">
        <v>-236</v>
      </c>
    </row>
    <row r="13" spans="1:16" ht="11.4" customHeight="1">
      <c r="A13" s="62" t="s">
        <v>26</v>
      </c>
      <c r="B13" s="63">
        <f>INDEX([1]第2表!$C$6:$C$251,MATCH(A13,[1]項目ﾏｽﾀ!$D$3:$D$248,0))</f>
        <v>7887</v>
      </c>
      <c r="C13" s="64">
        <v>10029</v>
      </c>
      <c r="D13" s="64">
        <f t="shared" si="0"/>
        <v>-2142</v>
      </c>
      <c r="E13" s="65">
        <f t="shared" si="1"/>
        <v>-21.358061621298237</v>
      </c>
      <c r="G13" s="66">
        <v>450</v>
      </c>
      <c r="H13" s="67">
        <v>1880</v>
      </c>
      <c r="I13" s="67">
        <v>-1430</v>
      </c>
      <c r="J13" s="67">
        <v>1630</v>
      </c>
      <c r="K13" s="67">
        <v>944</v>
      </c>
      <c r="L13" s="67">
        <v>11</v>
      </c>
      <c r="M13" s="67">
        <v>2077</v>
      </c>
      <c r="N13" s="67">
        <v>1295</v>
      </c>
      <c r="O13" s="67">
        <v>21</v>
      </c>
      <c r="P13" s="68">
        <v>-808</v>
      </c>
    </row>
    <row r="14" spans="1:16" ht="11.4" customHeight="1">
      <c r="A14" s="62" t="s">
        <v>27</v>
      </c>
      <c r="B14" s="63">
        <f>INDEX([1]第2表!$C$6:$C$251,MATCH(A14,[1]項目ﾏｽﾀ!$D$3:$D$248,0))</f>
        <v>10861</v>
      </c>
      <c r="C14" s="64">
        <v>15505</v>
      </c>
      <c r="D14" s="64">
        <f t="shared" si="0"/>
        <v>-4644</v>
      </c>
      <c r="E14" s="65">
        <f t="shared" si="1"/>
        <v>-29.951628506933247</v>
      </c>
      <c r="G14" s="66">
        <v>699</v>
      </c>
      <c r="H14" s="67">
        <v>3440</v>
      </c>
      <c r="I14" s="67">
        <v>-2741</v>
      </c>
      <c r="J14" s="67">
        <v>2354</v>
      </c>
      <c r="K14" s="67">
        <v>1747</v>
      </c>
      <c r="L14" s="67">
        <v>20</v>
      </c>
      <c r="M14" s="67">
        <v>3696</v>
      </c>
      <c r="N14" s="67">
        <v>2221</v>
      </c>
      <c r="O14" s="67">
        <v>14</v>
      </c>
      <c r="P14" s="68">
        <v>-1810</v>
      </c>
    </row>
    <row r="15" spans="1:16" ht="11.4" customHeight="1" thickBot="1">
      <c r="A15" s="69" t="s">
        <v>28</v>
      </c>
      <c r="B15" s="70">
        <f>INDEX([1]第2表!$C$6:$C$251,MATCH(A15,[1]項目ﾏｽﾀ!$D$3:$D$248,0))</f>
        <v>8945</v>
      </c>
      <c r="C15" s="71">
        <v>8636</v>
      </c>
      <c r="D15" s="71">
        <f t="shared" si="0"/>
        <v>309</v>
      </c>
      <c r="E15" s="72">
        <f t="shared" si="1"/>
        <v>3.5780453913849009</v>
      </c>
      <c r="G15" s="73">
        <v>982</v>
      </c>
      <c r="H15" s="74">
        <v>1452</v>
      </c>
      <c r="I15" s="74">
        <v>-470</v>
      </c>
      <c r="J15" s="74">
        <v>3263</v>
      </c>
      <c r="K15" s="74">
        <v>930</v>
      </c>
      <c r="L15" s="74">
        <v>8</v>
      </c>
      <c r="M15" s="74">
        <v>2368</v>
      </c>
      <c r="N15" s="74">
        <v>1230</v>
      </c>
      <c r="O15" s="74">
        <v>28</v>
      </c>
      <c r="P15" s="75">
        <v>575</v>
      </c>
    </row>
    <row r="16" spans="1:16" ht="11.4" customHeight="1" thickBot="1">
      <c r="A16" s="48" t="s">
        <v>29</v>
      </c>
      <c r="B16" s="49">
        <f>INDEX([1]第2表!$C$6:$C$251,MATCH(A16,[1]項目ﾏｽﾀ!$D$3:$D$248,0))</f>
        <v>498942</v>
      </c>
      <c r="C16" s="50">
        <v>551169</v>
      </c>
      <c r="D16" s="50">
        <f t="shared" si="0"/>
        <v>-52227</v>
      </c>
      <c r="E16" s="51">
        <f t="shared" si="1"/>
        <v>-9.4756780588168059</v>
      </c>
      <c r="G16" s="52">
        <v>50012</v>
      </c>
      <c r="H16" s="53">
        <v>84277</v>
      </c>
      <c r="I16" s="53">
        <v>-34265</v>
      </c>
      <c r="J16" s="53">
        <v>108525</v>
      </c>
      <c r="K16" s="53">
        <v>114988</v>
      </c>
      <c r="L16" s="53">
        <v>1006</v>
      </c>
      <c r="M16" s="53">
        <v>103526</v>
      </c>
      <c r="N16" s="53">
        <v>143919</v>
      </c>
      <c r="O16" s="53">
        <v>875</v>
      </c>
      <c r="P16" s="54">
        <v>-23801</v>
      </c>
    </row>
    <row r="17" spans="1:16" ht="11.4" customHeight="1">
      <c r="A17" s="76" t="s">
        <v>30</v>
      </c>
      <c r="B17" s="56">
        <f>INDEX([1]第2表!$C$6:$C$251,MATCH(A17,[1]項目ﾏｽﾀ!$D$3:$D$248,0))</f>
        <v>318631</v>
      </c>
      <c r="C17" s="57">
        <v>338882</v>
      </c>
      <c r="D17" s="57">
        <f t="shared" si="0"/>
        <v>-20251</v>
      </c>
      <c r="E17" s="58">
        <f t="shared" si="1"/>
        <v>-5.9758263938480063</v>
      </c>
      <c r="G17" s="59">
        <v>33414</v>
      </c>
      <c r="H17" s="60">
        <v>46741</v>
      </c>
      <c r="I17" s="60">
        <v>-13327</v>
      </c>
      <c r="J17" s="60">
        <v>64559</v>
      </c>
      <c r="K17" s="60">
        <v>87195</v>
      </c>
      <c r="L17" s="60">
        <v>773</v>
      </c>
      <c r="M17" s="60">
        <v>54259</v>
      </c>
      <c r="N17" s="60">
        <v>108115</v>
      </c>
      <c r="O17" s="60">
        <v>585</v>
      </c>
      <c r="P17" s="61">
        <v>-10432</v>
      </c>
    </row>
    <row r="18" spans="1:16" ht="11.4" customHeight="1">
      <c r="A18" s="77" t="s">
        <v>31</v>
      </c>
      <c r="B18" s="63">
        <f>INDEX([1]第2表!$C$6:$C$251,MATCH(A18,[1]項目ﾏｽﾀ!$D$3:$D$248,0))</f>
        <v>71987</v>
      </c>
      <c r="C18" s="64">
        <v>79109</v>
      </c>
      <c r="D18" s="64">
        <f t="shared" si="0"/>
        <v>-7122</v>
      </c>
      <c r="E18" s="65">
        <f t="shared" si="1"/>
        <v>-9.0027683323010024</v>
      </c>
      <c r="G18" s="66">
        <v>7249</v>
      </c>
      <c r="H18" s="67">
        <v>12194</v>
      </c>
      <c r="I18" s="67">
        <v>-4945</v>
      </c>
      <c r="J18" s="67">
        <v>18273</v>
      </c>
      <c r="K18" s="67">
        <v>11549</v>
      </c>
      <c r="L18" s="67">
        <v>90</v>
      </c>
      <c r="M18" s="67">
        <v>17330</v>
      </c>
      <c r="N18" s="67">
        <v>15029</v>
      </c>
      <c r="O18" s="67">
        <v>113</v>
      </c>
      <c r="P18" s="68">
        <v>-2560</v>
      </c>
    </row>
    <row r="19" spans="1:16" ht="11.4" customHeight="1">
      <c r="A19" s="77" t="s">
        <v>32</v>
      </c>
      <c r="B19" s="63">
        <f>INDEX([1]第2表!$C$6:$C$251,MATCH(A19,[1]項目ﾏｽﾀ!$D$3:$D$248,0))</f>
        <v>32314</v>
      </c>
      <c r="C19" s="64">
        <v>40234</v>
      </c>
      <c r="D19" s="64">
        <f t="shared" si="0"/>
        <v>-7920</v>
      </c>
      <c r="E19" s="65">
        <f t="shared" si="1"/>
        <v>-19.684843664562308</v>
      </c>
      <c r="G19" s="66">
        <v>2750</v>
      </c>
      <c r="H19" s="67">
        <v>8147</v>
      </c>
      <c r="I19" s="67">
        <v>-5397</v>
      </c>
      <c r="J19" s="67">
        <v>5776</v>
      </c>
      <c r="K19" s="67">
        <v>4865</v>
      </c>
      <c r="L19" s="67">
        <v>46</v>
      </c>
      <c r="M19" s="67">
        <v>8265</v>
      </c>
      <c r="N19" s="67">
        <v>6061</v>
      </c>
      <c r="O19" s="67">
        <v>46</v>
      </c>
      <c r="P19" s="68">
        <v>-3685</v>
      </c>
    </row>
    <row r="20" spans="1:16" ht="11.4" customHeight="1">
      <c r="A20" s="77" t="s">
        <v>33</v>
      </c>
      <c r="B20" s="63">
        <f>INDEX([1]第2表!$C$6:$C$251,MATCH(A20,[1]項目ﾏｽﾀ!$D$3:$D$248,0))</f>
        <v>12002</v>
      </c>
      <c r="C20" s="64">
        <v>12811</v>
      </c>
      <c r="D20" s="64">
        <f t="shared" si="0"/>
        <v>-809</v>
      </c>
      <c r="E20" s="65">
        <f t="shared" si="1"/>
        <v>-6.3148856451487001</v>
      </c>
      <c r="G20" s="66">
        <v>1298</v>
      </c>
      <c r="H20" s="67">
        <v>1987</v>
      </c>
      <c r="I20" s="67">
        <v>-689</v>
      </c>
      <c r="J20" s="67">
        <v>4518</v>
      </c>
      <c r="K20" s="67">
        <v>1729</v>
      </c>
      <c r="L20" s="67">
        <v>13</v>
      </c>
      <c r="M20" s="67">
        <v>4012</v>
      </c>
      <c r="N20" s="67">
        <v>2291</v>
      </c>
      <c r="O20" s="67">
        <v>17</v>
      </c>
      <c r="P20" s="68">
        <v>-60</v>
      </c>
    </row>
    <row r="21" spans="1:16" ht="11.4" customHeight="1">
      <c r="A21" s="77" t="s">
        <v>34</v>
      </c>
      <c r="B21" s="63">
        <f>INDEX([1]第2表!$C$6:$C$251,MATCH(A21,[1]項目ﾏｽﾀ!$D$3:$D$248,0))</f>
        <v>4833</v>
      </c>
      <c r="C21" s="64">
        <v>6247</v>
      </c>
      <c r="D21" s="64">
        <f t="shared" si="0"/>
        <v>-1414</v>
      </c>
      <c r="E21" s="65">
        <f t="shared" si="1"/>
        <v>-22.634864735072835</v>
      </c>
      <c r="G21" s="66">
        <v>436</v>
      </c>
      <c r="H21" s="67">
        <v>1314</v>
      </c>
      <c r="I21" s="67">
        <v>-878</v>
      </c>
      <c r="J21" s="67">
        <v>1280</v>
      </c>
      <c r="K21" s="67">
        <v>1269</v>
      </c>
      <c r="L21" s="67">
        <v>7</v>
      </c>
      <c r="M21" s="67">
        <v>1650</v>
      </c>
      <c r="N21" s="67">
        <v>1352</v>
      </c>
      <c r="O21" s="67">
        <v>13</v>
      </c>
      <c r="P21" s="68">
        <v>-459</v>
      </c>
    </row>
    <row r="22" spans="1:16" ht="11.4" customHeight="1">
      <c r="A22" s="77" t="s">
        <v>35</v>
      </c>
      <c r="B22" s="63">
        <f>INDEX([1]第2表!$C$6:$C$251,MATCH(A22,[1]項目ﾏｽﾀ!$D$3:$D$248,0))</f>
        <v>13483</v>
      </c>
      <c r="C22" s="64">
        <v>17717</v>
      </c>
      <c r="D22" s="64">
        <f t="shared" si="0"/>
        <v>-4234</v>
      </c>
      <c r="E22" s="65">
        <f t="shared" si="1"/>
        <v>-23.897951120392843</v>
      </c>
      <c r="G22" s="66">
        <v>1053</v>
      </c>
      <c r="H22" s="67">
        <v>3214</v>
      </c>
      <c r="I22" s="67">
        <v>-2161</v>
      </c>
      <c r="J22" s="67">
        <v>2942</v>
      </c>
      <c r="K22" s="67">
        <v>2141</v>
      </c>
      <c r="L22" s="67">
        <v>2</v>
      </c>
      <c r="M22" s="67">
        <v>4113</v>
      </c>
      <c r="N22" s="67">
        <v>2676</v>
      </c>
      <c r="O22" s="67">
        <v>18</v>
      </c>
      <c r="P22" s="68">
        <v>-1722</v>
      </c>
    </row>
    <row r="23" spans="1:16" ht="11.4" customHeight="1">
      <c r="A23" s="77" t="s">
        <v>36</v>
      </c>
      <c r="B23" s="63">
        <f>INDEX([1]第2表!$C$6:$C$251,MATCH(A23,[1]項目ﾏｽﾀ!$D$3:$D$248,0))</f>
        <v>5858</v>
      </c>
      <c r="C23" s="64">
        <v>7231</v>
      </c>
      <c r="D23" s="64">
        <f t="shared" si="0"/>
        <v>-1373</v>
      </c>
      <c r="E23" s="65">
        <f t="shared" si="1"/>
        <v>-18.987691882173973</v>
      </c>
      <c r="G23" s="66">
        <v>561</v>
      </c>
      <c r="H23" s="67">
        <v>1281</v>
      </c>
      <c r="I23" s="67">
        <v>-720</v>
      </c>
      <c r="J23" s="67">
        <v>1507</v>
      </c>
      <c r="K23" s="67">
        <v>834</v>
      </c>
      <c r="L23" s="67">
        <v>10</v>
      </c>
      <c r="M23" s="67">
        <v>1848</v>
      </c>
      <c r="N23" s="67">
        <v>1066</v>
      </c>
      <c r="O23" s="67">
        <v>6</v>
      </c>
      <c r="P23" s="68">
        <v>-569</v>
      </c>
    </row>
    <row r="24" spans="1:16" ht="11.4" customHeight="1">
      <c r="A24" s="77" t="s">
        <v>37</v>
      </c>
      <c r="B24" s="63">
        <f>INDEX([1]第2表!$C$6:$C$251,MATCH(A24,[1]項目ﾏｽﾀ!$D$3:$D$248,0))</f>
        <v>5242</v>
      </c>
      <c r="C24" s="64">
        <v>6888</v>
      </c>
      <c r="D24" s="64">
        <f t="shared" si="0"/>
        <v>-1646</v>
      </c>
      <c r="E24" s="65">
        <f t="shared" si="1"/>
        <v>-23.896631823461092</v>
      </c>
      <c r="G24" s="66">
        <v>456</v>
      </c>
      <c r="H24" s="67">
        <v>1353</v>
      </c>
      <c r="I24" s="67">
        <v>-897</v>
      </c>
      <c r="J24" s="67">
        <v>1161</v>
      </c>
      <c r="K24" s="67">
        <v>985</v>
      </c>
      <c r="L24" s="67">
        <v>18</v>
      </c>
      <c r="M24" s="67">
        <v>1809</v>
      </c>
      <c r="N24" s="67">
        <v>1196</v>
      </c>
      <c r="O24" s="67">
        <v>16</v>
      </c>
      <c r="P24" s="68">
        <v>-857</v>
      </c>
    </row>
    <row r="25" spans="1:16" ht="11.4" customHeight="1">
      <c r="A25" s="77" t="s">
        <v>38</v>
      </c>
      <c r="B25" s="63">
        <f>INDEX([1]第2表!$C$6:$C$251,MATCH(A25,[1]項目ﾏｽﾀ!$D$3:$D$248,0))</f>
        <v>5551</v>
      </c>
      <c r="C25" s="64">
        <v>6839</v>
      </c>
      <c r="D25" s="64">
        <f t="shared" si="0"/>
        <v>-1288</v>
      </c>
      <c r="E25" s="65">
        <f t="shared" si="1"/>
        <v>-18.833162743091094</v>
      </c>
      <c r="G25" s="66">
        <v>479</v>
      </c>
      <c r="H25" s="67">
        <v>1312</v>
      </c>
      <c r="I25" s="67">
        <v>-833</v>
      </c>
      <c r="J25" s="67">
        <v>1407</v>
      </c>
      <c r="K25" s="67">
        <v>626</v>
      </c>
      <c r="L25" s="67">
        <v>9</v>
      </c>
      <c r="M25" s="67">
        <v>1518</v>
      </c>
      <c r="N25" s="67">
        <v>991</v>
      </c>
      <c r="O25" s="67">
        <v>9</v>
      </c>
      <c r="P25" s="68">
        <v>-476</v>
      </c>
    </row>
    <row r="26" spans="1:16" ht="11.4" customHeight="1">
      <c r="A26" s="77" t="s">
        <v>39</v>
      </c>
      <c r="B26" s="63">
        <f>INDEX([1]第2表!$C$6:$C$251,MATCH(A26,[1]項目ﾏｽﾀ!$D$3:$D$248,0))</f>
        <v>4294</v>
      </c>
      <c r="C26" s="64">
        <v>5981</v>
      </c>
      <c r="D26" s="64">
        <f t="shared" si="0"/>
        <v>-1687</v>
      </c>
      <c r="E26" s="65">
        <f t="shared" si="1"/>
        <v>-28.205985621133589</v>
      </c>
      <c r="G26" s="66">
        <v>315</v>
      </c>
      <c r="H26" s="67">
        <v>1312</v>
      </c>
      <c r="I26" s="67">
        <v>-997</v>
      </c>
      <c r="J26" s="67">
        <v>651</v>
      </c>
      <c r="K26" s="67">
        <v>687</v>
      </c>
      <c r="L26" s="67">
        <v>2</v>
      </c>
      <c r="M26" s="67">
        <v>1257</v>
      </c>
      <c r="N26" s="67">
        <v>857</v>
      </c>
      <c r="O26" s="67">
        <v>2</v>
      </c>
      <c r="P26" s="68">
        <v>-776</v>
      </c>
    </row>
    <row r="27" spans="1:16" ht="11.4" customHeight="1">
      <c r="A27" s="77" t="s">
        <v>40</v>
      </c>
      <c r="B27" s="63">
        <f>INDEX([1]第2表!$C$6:$C$251,MATCH(A27,[1]項目ﾏｽﾀ!$D$3:$D$248,0))</f>
        <v>16233</v>
      </c>
      <c r="C27" s="64">
        <v>18089</v>
      </c>
      <c r="D27" s="64">
        <f t="shared" si="0"/>
        <v>-1856</v>
      </c>
      <c r="E27" s="65">
        <f t="shared" si="1"/>
        <v>-10.26037923599978</v>
      </c>
      <c r="G27" s="66">
        <v>1270</v>
      </c>
      <c r="H27" s="67">
        <v>3185</v>
      </c>
      <c r="I27" s="67">
        <v>-1915</v>
      </c>
      <c r="J27" s="67">
        <v>4469</v>
      </c>
      <c r="K27" s="67">
        <v>1661</v>
      </c>
      <c r="L27" s="67">
        <v>22</v>
      </c>
      <c r="M27" s="67">
        <v>4526</v>
      </c>
      <c r="N27" s="67">
        <v>2477</v>
      </c>
      <c r="O27" s="67">
        <v>33</v>
      </c>
      <c r="P27" s="68">
        <v>-884</v>
      </c>
    </row>
    <row r="28" spans="1:16" ht="11.4" customHeight="1" thickBot="1">
      <c r="A28" s="78" t="s">
        <v>41</v>
      </c>
      <c r="B28" s="70">
        <f>INDEX([1]第2表!$C$6:$C$251,MATCH(A28,[1]項目ﾏｽﾀ!$D$3:$D$248,0))</f>
        <v>8514</v>
      </c>
      <c r="C28" s="71">
        <v>11141</v>
      </c>
      <c r="D28" s="71">
        <f t="shared" si="0"/>
        <v>-2627</v>
      </c>
      <c r="E28" s="72">
        <f t="shared" si="1"/>
        <v>-23.579570954133381</v>
      </c>
      <c r="G28" s="73">
        <v>731</v>
      </c>
      <c r="H28" s="74">
        <v>2237</v>
      </c>
      <c r="I28" s="74">
        <v>-1506</v>
      </c>
      <c r="J28" s="74">
        <v>1982</v>
      </c>
      <c r="K28" s="74">
        <v>1447</v>
      </c>
      <c r="L28" s="74">
        <v>14</v>
      </c>
      <c r="M28" s="74">
        <v>2939</v>
      </c>
      <c r="N28" s="74">
        <v>1808</v>
      </c>
      <c r="O28" s="74">
        <v>17</v>
      </c>
      <c r="P28" s="75">
        <v>-1321</v>
      </c>
    </row>
    <row r="29" spans="1:16" ht="11.4" customHeight="1" thickBot="1">
      <c r="A29" s="48" t="s">
        <v>42</v>
      </c>
      <c r="B29" s="49">
        <f>INDEX([1]第2表!$C$6:$C$251,MATCH(A29,[1]項目ﾏｽﾀ!$D$3:$D$248,0))</f>
        <v>132471</v>
      </c>
      <c r="C29" s="50">
        <v>149694</v>
      </c>
      <c r="D29" s="50">
        <f t="shared" si="0"/>
        <v>-17223</v>
      </c>
      <c r="E29" s="51">
        <f t="shared" si="1"/>
        <v>-11.505471161168785</v>
      </c>
      <c r="G29" s="52">
        <v>13379</v>
      </c>
      <c r="H29" s="53">
        <v>25030</v>
      </c>
      <c r="I29" s="53">
        <v>-11651</v>
      </c>
      <c r="J29" s="53">
        <v>37277</v>
      </c>
      <c r="K29" s="53">
        <v>28295</v>
      </c>
      <c r="L29" s="53">
        <v>316</v>
      </c>
      <c r="M29" s="53">
        <v>37068</v>
      </c>
      <c r="N29" s="53">
        <v>34578</v>
      </c>
      <c r="O29" s="53">
        <v>392</v>
      </c>
      <c r="P29" s="54">
        <v>-6150</v>
      </c>
    </row>
    <row r="30" spans="1:16" ht="11.4" customHeight="1">
      <c r="A30" s="76" t="s">
        <v>43</v>
      </c>
      <c r="B30" s="56">
        <f>INDEX([1]第2表!$C$6:$C$251,MATCH(A30,[1]項目ﾏｽﾀ!$D$3:$D$248,0))</f>
        <v>56316</v>
      </c>
      <c r="C30" s="57">
        <v>64602</v>
      </c>
      <c r="D30" s="57">
        <f t="shared" si="0"/>
        <v>-8286</v>
      </c>
      <c r="E30" s="58">
        <f t="shared" si="1"/>
        <v>-12.826228290145817</v>
      </c>
      <c r="G30" s="59">
        <v>5781</v>
      </c>
      <c r="H30" s="60">
        <v>9693</v>
      </c>
      <c r="I30" s="60">
        <v>-3912</v>
      </c>
      <c r="J30" s="60">
        <v>14531</v>
      </c>
      <c r="K30" s="60">
        <v>13374</v>
      </c>
      <c r="L30" s="60">
        <v>164</v>
      </c>
      <c r="M30" s="60">
        <v>15216</v>
      </c>
      <c r="N30" s="60">
        <v>16825</v>
      </c>
      <c r="O30" s="60">
        <v>173</v>
      </c>
      <c r="P30" s="61">
        <v>-4145</v>
      </c>
    </row>
    <row r="31" spans="1:16" ht="11.4" customHeight="1">
      <c r="A31" s="77" t="s">
        <v>44</v>
      </c>
      <c r="B31" s="63">
        <f>INDEX([1]第2表!$C$6:$C$251,MATCH(A31,[1]項目ﾏｽﾀ!$D$3:$D$248,0))</f>
        <v>21188</v>
      </c>
      <c r="C31" s="64">
        <v>19729</v>
      </c>
      <c r="D31" s="64">
        <f t="shared" si="0"/>
        <v>1459</v>
      </c>
      <c r="E31" s="65">
        <f t="shared" si="1"/>
        <v>7.3952050281311772</v>
      </c>
      <c r="G31" s="66">
        <v>2324</v>
      </c>
      <c r="H31" s="67">
        <v>3300</v>
      </c>
      <c r="I31" s="67">
        <v>-976</v>
      </c>
      <c r="J31" s="67">
        <v>8270</v>
      </c>
      <c r="K31" s="67">
        <v>5596</v>
      </c>
      <c r="L31" s="67">
        <v>44</v>
      </c>
      <c r="M31" s="67">
        <v>5904</v>
      </c>
      <c r="N31" s="67">
        <v>6245</v>
      </c>
      <c r="O31" s="67">
        <v>90</v>
      </c>
      <c r="P31" s="68">
        <v>1671</v>
      </c>
    </row>
    <row r="32" spans="1:16" ht="11.4" customHeight="1">
      <c r="A32" s="77" t="s">
        <v>45</v>
      </c>
      <c r="B32" s="63">
        <f>INDEX([1]第2表!$C$6:$C$251,MATCH(A32,[1]項目ﾏｽﾀ!$D$3:$D$248,0))</f>
        <v>5928</v>
      </c>
      <c r="C32" s="64">
        <v>6771</v>
      </c>
      <c r="D32" s="64">
        <f t="shared" si="0"/>
        <v>-843</v>
      </c>
      <c r="E32" s="65">
        <f t="shared" si="1"/>
        <v>-12.450155073105892</v>
      </c>
      <c r="G32" s="66">
        <v>514</v>
      </c>
      <c r="H32" s="67">
        <v>1137</v>
      </c>
      <c r="I32" s="67">
        <v>-623</v>
      </c>
      <c r="J32" s="67">
        <v>1648</v>
      </c>
      <c r="K32" s="67">
        <v>1162</v>
      </c>
      <c r="L32" s="67">
        <v>10</v>
      </c>
      <c r="M32" s="67">
        <v>1605</v>
      </c>
      <c r="N32" s="67">
        <v>1435</v>
      </c>
      <c r="O32" s="67">
        <v>10</v>
      </c>
      <c r="P32" s="68">
        <v>-230</v>
      </c>
    </row>
    <row r="33" spans="1:16" ht="11.4" customHeight="1">
      <c r="A33" s="77" t="s">
        <v>46</v>
      </c>
      <c r="B33" s="63">
        <f>INDEX([1]第2表!$C$6:$C$251,MATCH(A33,[1]項目ﾏｽﾀ!$D$3:$D$248,0))</f>
        <v>4619</v>
      </c>
      <c r="C33" s="64">
        <v>5121</v>
      </c>
      <c r="D33" s="64">
        <f t="shared" si="0"/>
        <v>-502</v>
      </c>
      <c r="E33" s="65">
        <f t="shared" si="1"/>
        <v>-9.8027728959187659</v>
      </c>
      <c r="G33" s="66">
        <v>440</v>
      </c>
      <c r="H33" s="67">
        <v>829</v>
      </c>
      <c r="I33" s="67">
        <v>-389</v>
      </c>
      <c r="J33" s="67">
        <v>1296</v>
      </c>
      <c r="K33" s="67">
        <v>588</v>
      </c>
      <c r="L33" s="67">
        <v>4</v>
      </c>
      <c r="M33" s="67">
        <v>1296</v>
      </c>
      <c r="N33" s="67">
        <v>759</v>
      </c>
      <c r="O33" s="67">
        <v>3</v>
      </c>
      <c r="P33" s="68">
        <v>-170</v>
      </c>
    </row>
    <row r="34" spans="1:16" ht="11.4" customHeight="1">
      <c r="A34" s="77" t="s">
        <v>47</v>
      </c>
      <c r="B34" s="63">
        <f>INDEX([1]第2表!$C$6:$C$251,MATCH(A34,[1]項目ﾏｽﾀ!$D$3:$D$248,0))</f>
        <v>16859</v>
      </c>
      <c r="C34" s="64">
        <v>18365</v>
      </c>
      <c r="D34" s="64">
        <f t="shared" si="0"/>
        <v>-1506</v>
      </c>
      <c r="E34" s="65">
        <f t="shared" si="1"/>
        <v>-8.2003811598148655</v>
      </c>
      <c r="G34" s="66">
        <v>1698</v>
      </c>
      <c r="H34" s="67">
        <v>2978</v>
      </c>
      <c r="I34" s="67">
        <v>-1280</v>
      </c>
      <c r="J34" s="67">
        <v>5091</v>
      </c>
      <c r="K34" s="67">
        <v>2986</v>
      </c>
      <c r="L34" s="67">
        <v>44</v>
      </c>
      <c r="M34" s="67">
        <v>4818</v>
      </c>
      <c r="N34" s="67">
        <v>3420</v>
      </c>
      <c r="O34" s="67">
        <v>47</v>
      </c>
      <c r="P34" s="68">
        <v>-164</v>
      </c>
    </row>
    <row r="35" spans="1:16" ht="11.4" customHeight="1">
      <c r="A35" s="77" t="s">
        <v>48</v>
      </c>
      <c r="B35" s="63">
        <f>INDEX([1]第2表!$C$6:$C$251,MATCH(A35,[1]項目ﾏｽﾀ!$D$3:$D$248,0))</f>
        <v>12347</v>
      </c>
      <c r="C35" s="64">
        <v>15011</v>
      </c>
      <c r="D35" s="64">
        <f t="shared" si="0"/>
        <v>-2664</v>
      </c>
      <c r="E35" s="65">
        <f t="shared" si="1"/>
        <v>-17.74698554393445</v>
      </c>
      <c r="G35" s="66">
        <v>1234</v>
      </c>
      <c r="H35" s="67">
        <v>2717</v>
      </c>
      <c r="I35" s="67">
        <v>-1483</v>
      </c>
      <c r="J35" s="67">
        <v>3350</v>
      </c>
      <c r="K35" s="67">
        <v>2237</v>
      </c>
      <c r="L35" s="67">
        <v>34</v>
      </c>
      <c r="M35" s="67">
        <v>3944</v>
      </c>
      <c r="N35" s="67">
        <v>2772</v>
      </c>
      <c r="O35" s="67">
        <v>35</v>
      </c>
      <c r="P35" s="68">
        <v>-1130</v>
      </c>
    </row>
    <row r="36" spans="1:16" ht="11.4" customHeight="1">
      <c r="A36" s="77" t="s">
        <v>49</v>
      </c>
      <c r="B36" s="63">
        <f>INDEX([1]第2表!$C$6:$C$251,MATCH(A36,[1]項目ﾏｽﾀ!$D$3:$D$248,0))</f>
        <v>4910</v>
      </c>
      <c r="C36" s="64">
        <v>6318</v>
      </c>
      <c r="D36" s="64">
        <f t="shared" si="0"/>
        <v>-1408</v>
      </c>
      <c r="E36" s="65">
        <f t="shared" si="1"/>
        <v>-22.285533396644507</v>
      </c>
      <c r="G36" s="66">
        <v>481</v>
      </c>
      <c r="H36" s="67">
        <v>1568</v>
      </c>
      <c r="I36" s="67">
        <v>-1087</v>
      </c>
      <c r="J36" s="67">
        <v>792</v>
      </c>
      <c r="K36" s="67">
        <v>853</v>
      </c>
      <c r="L36" s="67">
        <v>8</v>
      </c>
      <c r="M36" s="67">
        <v>897</v>
      </c>
      <c r="N36" s="67">
        <v>1091</v>
      </c>
      <c r="O36" s="67">
        <v>14</v>
      </c>
      <c r="P36" s="68">
        <v>-349</v>
      </c>
    </row>
    <row r="37" spans="1:16" ht="11.4" customHeight="1">
      <c r="A37" s="77" t="s">
        <v>50</v>
      </c>
      <c r="B37" s="63">
        <f>INDEX([1]第2表!$C$6:$C$251,MATCH(A37,[1]項目ﾏｽﾀ!$D$3:$D$248,0))</f>
        <v>7650</v>
      </c>
      <c r="C37" s="64">
        <v>9811</v>
      </c>
      <c r="D37" s="64">
        <f t="shared" si="0"/>
        <v>-2161</v>
      </c>
      <c r="E37" s="65">
        <f t="shared" si="1"/>
        <v>-22.026297013556213</v>
      </c>
      <c r="G37" s="66">
        <v>659</v>
      </c>
      <c r="H37" s="67">
        <v>1966</v>
      </c>
      <c r="I37" s="67">
        <v>-1307</v>
      </c>
      <c r="J37" s="67">
        <v>1711</v>
      </c>
      <c r="K37" s="67">
        <v>1198</v>
      </c>
      <c r="L37" s="67">
        <v>7</v>
      </c>
      <c r="M37" s="67">
        <v>2321</v>
      </c>
      <c r="N37" s="67">
        <v>1482</v>
      </c>
      <c r="O37" s="67">
        <v>14</v>
      </c>
      <c r="P37" s="68">
        <v>-901</v>
      </c>
    </row>
    <row r="38" spans="1:16" ht="11.4" customHeight="1" thickBot="1">
      <c r="A38" s="78" t="s">
        <v>51</v>
      </c>
      <c r="B38" s="70">
        <f>INDEX([1]第2表!$C$6:$C$251,MATCH(A38,[1]項目ﾏｽﾀ!$D$3:$D$248,0))</f>
        <v>2654</v>
      </c>
      <c r="C38" s="71">
        <v>3966</v>
      </c>
      <c r="D38" s="71">
        <f t="shared" si="0"/>
        <v>-1312</v>
      </c>
      <c r="E38" s="72">
        <f t="shared" si="1"/>
        <v>-33.081190115985883</v>
      </c>
      <c r="G38" s="73">
        <v>248</v>
      </c>
      <c r="H38" s="74">
        <v>842</v>
      </c>
      <c r="I38" s="74">
        <v>-594</v>
      </c>
      <c r="J38" s="74">
        <v>588</v>
      </c>
      <c r="K38" s="74">
        <v>301</v>
      </c>
      <c r="L38" s="74">
        <v>1</v>
      </c>
      <c r="M38" s="74">
        <v>1067</v>
      </c>
      <c r="N38" s="74">
        <v>549</v>
      </c>
      <c r="O38" s="74">
        <v>6</v>
      </c>
      <c r="P38" s="75">
        <v>-732</v>
      </c>
    </row>
    <row r="39" spans="1:16" ht="11.4" customHeight="1" thickBot="1">
      <c r="A39" s="48" t="s">
        <v>52</v>
      </c>
      <c r="B39" s="49">
        <f>INDEX([1]第2表!$C$6:$C$251,MATCH(A39,[1]項目ﾏｽﾀ!$D$3:$D$248,0))</f>
        <v>215989</v>
      </c>
      <c r="C39" s="50">
        <v>261034</v>
      </c>
      <c r="D39" s="50">
        <f t="shared" si="0"/>
        <v>-45045</v>
      </c>
      <c r="E39" s="51">
        <f t="shared" si="1"/>
        <v>-17.256372733053933</v>
      </c>
      <c r="G39" s="52">
        <v>20867</v>
      </c>
      <c r="H39" s="53">
        <v>52650</v>
      </c>
      <c r="I39" s="53">
        <v>-31783</v>
      </c>
      <c r="J39" s="53">
        <v>50803</v>
      </c>
      <c r="K39" s="53">
        <v>41626</v>
      </c>
      <c r="L39" s="53">
        <v>395</v>
      </c>
      <c r="M39" s="53">
        <v>53627</v>
      </c>
      <c r="N39" s="53">
        <v>53112</v>
      </c>
      <c r="O39" s="53">
        <v>793</v>
      </c>
      <c r="P39" s="54">
        <v>-14708</v>
      </c>
    </row>
    <row r="40" spans="1:16" ht="11.4" customHeight="1">
      <c r="A40" s="76" t="s">
        <v>53</v>
      </c>
      <c r="B40" s="56">
        <f>INDEX([1]第2表!$C$6:$C$251,MATCH(A40,[1]項目ﾏｽﾀ!$D$3:$D$248,0))</f>
        <v>110977</v>
      </c>
      <c r="C40" s="57">
        <v>125872</v>
      </c>
      <c r="D40" s="57">
        <f t="shared" si="0"/>
        <v>-14895</v>
      </c>
      <c r="E40" s="58">
        <f t="shared" si="1"/>
        <v>-11.833449853819754</v>
      </c>
      <c r="G40" s="59">
        <v>11431</v>
      </c>
      <c r="H40" s="60">
        <v>21987</v>
      </c>
      <c r="I40" s="60">
        <v>-10556</v>
      </c>
      <c r="J40" s="60">
        <v>25831</v>
      </c>
      <c r="K40" s="60">
        <v>23799</v>
      </c>
      <c r="L40" s="60">
        <v>271</v>
      </c>
      <c r="M40" s="60">
        <v>24611</v>
      </c>
      <c r="N40" s="60">
        <v>30420</v>
      </c>
      <c r="O40" s="60">
        <v>618</v>
      </c>
      <c r="P40" s="61">
        <v>-5748</v>
      </c>
    </row>
    <row r="41" spans="1:16" ht="11.4" customHeight="1">
      <c r="A41" s="77" t="s">
        <v>54</v>
      </c>
      <c r="B41" s="63">
        <f>INDEX([1]第2表!$C$6:$C$251,MATCH(A41,[1]項目ﾏｽﾀ!$D$3:$D$248,0))</f>
        <v>41549</v>
      </c>
      <c r="C41" s="64">
        <v>52180</v>
      </c>
      <c r="D41" s="64">
        <f t="shared" si="0"/>
        <v>-10631</v>
      </c>
      <c r="E41" s="65">
        <f t="shared" si="1"/>
        <v>-20.373706400919893</v>
      </c>
      <c r="G41" s="66">
        <v>4083</v>
      </c>
      <c r="H41" s="67">
        <v>11546</v>
      </c>
      <c r="I41" s="67">
        <v>-7463</v>
      </c>
      <c r="J41" s="67">
        <v>8906</v>
      </c>
      <c r="K41" s="67">
        <v>6446</v>
      </c>
      <c r="L41" s="67">
        <v>63</v>
      </c>
      <c r="M41" s="67">
        <v>9304</v>
      </c>
      <c r="N41" s="67">
        <v>8327</v>
      </c>
      <c r="O41" s="67">
        <v>54</v>
      </c>
      <c r="P41" s="68">
        <v>-2270</v>
      </c>
    </row>
    <row r="42" spans="1:16" ht="11.4" customHeight="1">
      <c r="A42" s="77" t="s">
        <v>55</v>
      </c>
      <c r="B42" s="63">
        <f>INDEX([1]第2表!$C$6:$C$251,MATCH(A42,[1]項目ﾏｽﾀ!$D$3:$D$248,0))</f>
        <v>2276</v>
      </c>
      <c r="C42" s="64">
        <v>3193</v>
      </c>
      <c r="D42" s="64">
        <f t="shared" si="0"/>
        <v>-917</v>
      </c>
      <c r="E42" s="65">
        <f t="shared" si="1"/>
        <v>-28.719072972126526</v>
      </c>
      <c r="G42" s="66">
        <v>172</v>
      </c>
      <c r="H42" s="67">
        <v>589</v>
      </c>
      <c r="I42" s="67">
        <v>-417</v>
      </c>
      <c r="J42" s="67">
        <v>619</v>
      </c>
      <c r="K42" s="67">
        <v>850</v>
      </c>
      <c r="L42" s="67">
        <v>2</v>
      </c>
      <c r="M42" s="67">
        <v>1049</v>
      </c>
      <c r="N42" s="67">
        <v>910</v>
      </c>
      <c r="O42" s="67">
        <v>5</v>
      </c>
      <c r="P42" s="68">
        <v>-493</v>
      </c>
    </row>
    <row r="43" spans="1:16" ht="11.4" customHeight="1">
      <c r="A43" s="77" t="s">
        <v>56</v>
      </c>
      <c r="B43" s="63">
        <f>INDEX([1]第2表!$C$6:$C$251,MATCH(A43,[1]項目ﾏｽﾀ!$D$3:$D$248,0))</f>
        <v>5131</v>
      </c>
      <c r="C43" s="64">
        <v>7283</v>
      </c>
      <c r="D43" s="64">
        <f t="shared" si="0"/>
        <v>-2152</v>
      </c>
      <c r="E43" s="65">
        <f t="shared" si="1"/>
        <v>-29.54826307840176</v>
      </c>
      <c r="G43" s="66">
        <v>391</v>
      </c>
      <c r="H43" s="67">
        <v>2024</v>
      </c>
      <c r="I43" s="67">
        <v>-1633</v>
      </c>
      <c r="J43" s="67">
        <v>976</v>
      </c>
      <c r="K43" s="67">
        <v>872</v>
      </c>
      <c r="L43" s="67">
        <v>7</v>
      </c>
      <c r="M43" s="67">
        <v>1348</v>
      </c>
      <c r="N43" s="67">
        <v>1206</v>
      </c>
      <c r="O43" s="67">
        <v>10</v>
      </c>
      <c r="P43" s="68">
        <v>-709</v>
      </c>
    </row>
    <row r="44" spans="1:16" ht="11.4" customHeight="1">
      <c r="A44" s="77" t="s">
        <v>57</v>
      </c>
      <c r="B44" s="63">
        <f>INDEX([1]第2表!$C$6:$C$251,MATCH(A44,[1]項目ﾏｽﾀ!$D$3:$D$248,0))</f>
        <v>3067</v>
      </c>
      <c r="C44" s="64">
        <v>3734</v>
      </c>
      <c r="D44" s="64">
        <f t="shared" si="0"/>
        <v>-667</v>
      </c>
      <c r="E44" s="65">
        <f t="shared" si="1"/>
        <v>-17.862881628280665</v>
      </c>
      <c r="G44" s="66">
        <v>300</v>
      </c>
      <c r="H44" s="67">
        <v>712</v>
      </c>
      <c r="I44" s="67">
        <v>-412</v>
      </c>
      <c r="J44" s="67">
        <v>750</v>
      </c>
      <c r="K44" s="67">
        <v>572</v>
      </c>
      <c r="L44" s="67">
        <v>6</v>
      </c>
      <c r="M44" s="67">
        <v>891</v>
      </c>
      <c r="N44" s="67">
        <v>720</v>
      </c>
      <c r="O44" s="67">
        <v>7</v>
      </c>
      <c r="P44" s="68">
        <v>-290</v>
      </c>
    </row>
    <row r="45" spans="1:16" ht="11.4" customHeight="1">
      <c r="A45" s="77" t="s">
        <v>58</v>
      </c>
      <c r="B45" s="63">
        <f>INDEX([1]第2表!$C$6:$C$251,MATCH(A45,[1]項目ﾏｽﾀ!$D$3:$D$248,0))</f>
        <v>12350</v>
      </c>
      <c r="C45" s="64">
        <v>15734</v>
      </c>
      <c r="D45" s="64">
        <f t="shared" si="0"/>
        <v>-3384</v>
      </c>
      <c r="E45" s="65">
        <f t="shared" si="1"/>
        <v>-21.507563238845812</v>
      </c>
      <c r="G45" s="66">
        <v>1084</v>
      </c>
      <c r="H45" s="67">
        <v>3437</v>
      </c>
      <c r="I45" s="67">
        <v>-2353</v>
      </c>
      <c r="J45" s="67">
        <v>3188</v>
      </c>
      <c r="K45" s="67">
        <v>3463</v>
      </c>
      <c r="L45" s="67">
        <v>11</v>
      </c>
      <c r="M45" s="67">
        <v>3972</v>
      </c>
      <c r="N45" s="67">
        <v>3989</v>
      </c>
      <c r="O45" s="67">
        <v>34</v>
      </c>
      <c r="P45" s="68">
        <v>-1333</v>
      </c>
    </row>
    <row r="46" spans="1:16" ht="11.4" customHeight="1">
      <c r="A46" s="77" t="s">
        <v>59</v>
      </c>
      <c r="B46" s="63">
        <f>INDEX([1]第2表!$C$6:$C$251,MATCH(A46,[1]項目ﾏｽﾀ!$D$3:$D$248,0))</f>
        <v>13797</v>
      </c>
      <c r="C46" s="64">
        <v>17266</v>
      </c>
      <c r="D46" s="64">
        <f t="shared" si="0"/>
        <v>-3469</v>
      </c>
      <c r="E46" s="65">
        <f t="shared" si="1"/>
        <v>-20.091509324684349</v>
      </c>
      <c r="G46" s="66">
        <v>1200</v>
      </c>
      <c r="H46" s="67">
        <v>3512</v>
      </c>
      <c r="I46" s="67">
        <v>-2312</v>
      </c>
      <c r="J46" s="67">
        <v>3619</v>
      </c>
      <c r="K46" s="67">
        <v>2300</v>
      </c>
      <c r="L46" s="67">
        <v>10</v>
      </c>
      <c r="M46" s="67">
        <v>4193</v>
      </c>
      <c r="N46" s="67">
        <v>3037</v>
      </c>
      <c r="O46" s="67">
        <v>18</v>
      </c>
      <c r="P46" s="68">
        <v>-1319</v>
      </c>
    </row>
    <row r="47" spans="1:16" ht="11.4" customHeight="1">
      <c r="A47" s="77" t="s">
        <v>60</v>
      </c>
      <c r="B47" s="63">
        <f>INDEX([1]第2表!$C$6:$C$251,MATCH(A47,[1]項目ﾏｽﾀ!$D$3:$D$248,0))</f>
        <v>2873</v>
      </c>
      <c r="C47" s="64">
        <v>3343</v>
      </c>
      <c r="D47" s="64">
        <f t="shared" si="0"/>
        <v>-470</v>
      </c>
      <c r="E47" s="65">
        <f t="shared" si="1"/>
        <v>-14.059228238109483</v>
      </c>
      <c r="G47" s="66">
        <v>261</v>
      </c>
      <c r="H47" s="67">
        <v>680</v>
      </c>
      <c r="I47" s="67">
        <v>-419</v>
      </c>
      <c r="J47" s="67">
        <v>778</v>
      </c>
      <c r="K47" s="67">
        <v>267</v>
      </c>
      <c r="L47" s="67">
        <v>1</v>
      </c>
      <c r="M47" s="67">
        <v>739</v>
      </c>
      <c r="N47" s="67">
        <v>440</v>
      </c>
      <c r="O47" s="67">
        <v>0</v>
      </c>
      <c r="P47" s="68">
        <v>-133</v>
      </c>
    </row>
    <row r="48" spans="1:16" ht="11.4" customHeight="1">
      <c r="A48" s="77" t="s">
        <v>61</v>
      </c>
      <c r="B48" s="63">
        <f>INDEX([1]第2表!$C$6:$C$251,MATCH(A48,[1]項目ﾏｽﾀ!$D$3:$D$248,0))</f>
        <v>2693</v>
      </c>
      <c r="C48" s="64">
        <v>3986</v>
      </c>
      <c r="D48" s="64">
        <f t="shared" si="0"/>
        <v>-1293</v>
      </c>
      <c r="E48" s="65">
        <f t="shared" si="1"/>
        <v>-32.43853487205218</v>
      </c>
      <c r="G48" s="66">
        <v>238</v>
      </c>
      <c r="H48" s="67">
        <v>1018</v>
      </c>
      <c r="I48" s="67">
        <v>-780</v>
      </c>
      <c r="J48" s="67">
        <v>662</v>
      </c>
      <c r="K48" s="67">
        <v>294</v>
      </c>
      <c r="L48" s="67">
        <v>5</v>
      </c>
      <c r="M48" s="67">
        <v>990</v>
      </c>
      <c r="N48" s="67">
        <v>468</v>
      </c>
      <c r="O48" s="67">
        <v>3</v>
      </c>
      <c r="P48" s="68">
        <v>-500</v>
      </c>
    </row>
    <row r="49" spans="1:16" ht="11.4" customHeight="1">
      <c r="A49" s="77" t="s">
        <v>62</v>
      </c>
      <c r="B49" s="63">
        <f>INDEX([1]第2表!$C$6:$C$251,MATCH(A49,[1]項目ﾏｽﾀ!$D$3:$D$248,0))</f>
        <v>1241</v>
      </c>
      <c r="C49" s="64">
        <v>1907</v>
      </c>
      <c r="D49" s="64">
        <f t="shared" si="0"/>
        <v>-666</v>
      </c>
      <c r="E49" s="65">
        <f t="shared" si="1"/>
        <v>-34.923964341898269</v>
      </c>
      <c r="G49" s="66">
        <v>85</v>
      </c>
      <c r="H49" s="67">
        <v>575</v>
      </c>
      <c r="I49" s="67">
        <v>-490</v>
      </c>
      <c r="J49" s="67">
        <v>390</v>
      </c>
      <c r="K49" s="67">
        <v>221</v>
      </c>
      <c r="L49" s="67">
        <v>0</v>
      </c>
      <c r="M49" s="67">
        <v>580</v>
      </c>
      <c r="N49" s="67">
        <v>233</v>
      </c>
      <c r="O49" s="67">
        <v>7</v>
      </c>
      <c r="P49" s="68">
        <v>-209</v>
      </c>
    </row>
    <row r="50" spans="1:16" ht="11.4" customHeight="1">
      <c r="A50" s="77" t="s">
        <v>63</v>
      </c>
      <c r="B50" s="63">
        <f>INDEX([1]第2表!$C$6:$C$251,MATCH(A50,[1]項目ﾏｽﾀ!$D$3:$D$248,0))</f>
        <v>1671</v>
      </c>
      <c r="C50" s="64">
        <v>2437</v>
      </c>
      <c r="D50" s="64">
        <f t="shared" si="0"/>
        <v>-766</v>
      </c>
      <c r="E50" s="65">
        <f t="shared" si="1"/>
        <v>-31.432088633565858</v>
      </c>
      <c r="G50" s="66">
        <v>75</v>
      </c>
      <c r="H50" s="67">
        <v>839</v>
      </c>
      <c r="I50" s="67">
        <v>-764</v>
      </c>
      <c r="J50" s="67">
        <v>596</v>
      </c>
      <c r="K50" s="67">
        <v>318</v>
      </c>
      <c r="L50" s="67">
        <v>2</v>
      </c>
      <c r="M50" s="67">
        <v>642</v>
      </c>
      <c r="N50" s="67">
        <v>324</v>
      </c>
      <c r="O50" s="67">
        <v>4</v>
      </c>
      <c r="P50" s="68">
        <v>-54</v>
      </c>
    </row>
    <row r="51" spans="1:16" ht="11.4" customHeight="1">
      <c r="A51" s="77" t="s">
        <v>64</v>
      </c>
      <c r="B51" s="63">
        <f>INDEX([1]第2表!$C$6:$C$251,MATCH(A51,[1]項目ﾏｽﾀ!$D$3:$D$248,0))</f>
        <v>1111</v>
      </c>
      <c r="C51" s="64">
        <v>1487</v>
      </c>
      <c r="D51" s="64">
        <f t="shared" si="0"/>
        <v>-376</v>
      </c>
      <c r="E51" s="65">
        <f t="shared" si="1"/>
        <v>-25.285810356422328</v>
      </c>
      <c r="G51" s="66">
        <v>67</v>
      </c>
      <c r="H51" s="67">
        <v>532</v>
      </c>
      <c r="I51" s="67">
        <v>-465</v>
      </c>
      <c r="J51" s="67">
        <v>305</v>
      </c>
      <c r="K51" s="67">
        <v>237</v>
      </c>
      <c r="L51" s="67">
        <v>3</v>
      </c>
      <c r="M51" s="67">
        <v>362</v>
      </c>
      <c r="N51" s="67">
        <v>186</v>
      </c>
      <c r="O51" s="67">
        <v>2</v>
      </c>
      <c r="P51" s="68">
        <v>-5</v>
      </c>
    </row>
    <row r="52" spans="1:16" ht="11.4" customHeight="1" thickBot="1">
      <c r="A52" s="78" t="s">
        <v>65</v>
      </c>
      <c r="B52" s="70">
        <f>INDEX([1]第2表!$C$6:$C$251,MATCH(A52,[1]項目ﾏｽﾀ!$D$3:$D$248,0))</f>
        <v>17253</v>
      </c>
      <c r="C52" s="71">
        <v>22612</v>
      </c>
      <c r="D52" s="71">
        <f t="shared" si="0"/>
        <v>-5359</v>
      </c>
      <c r="E52" s="72">
        <f t="shared" si="1"/>
        <v>-23.699805413055014</v>
      </c>
      <c r="G52" s="73">
        <v>1480</v>
      </c>
      <c r="H52" s="74">
        <v>5199</v>
      </c>
      <c r="I52" s="74">
        <v>-3719</v>
      </c>
      <c r="J52" s="74">
        <v>4183</v>
      </c>
      <c r="K52" s="74">
        <v>1987</v>
      </c>
      <c r="L52" s="74">
        <v>14</v>
      </c>
      <c r="M52" s="74">
        <v>4946</v>
      </c>
      <c r="N52" s="74">
        <v>2852</v>
      </c>
      <c r="O52" s="74">
        <v>31</v>
      </c>
      <c r="P52" s="75">
        <v>-1645</v>
      </c>
    </row>
    <row r="53" spans="1:16" ht="11.4" customHeight="1" thickBot="1">
      <c r="A53" s="48" t="s">
        <v>66</v>
      </c>
      <c r="B53" s="49">
        <f>INDEX([1]第2表!$C$6:$C$251,MATCH(A53,[1]項目ﾏｽﾀ!$D$3:$D$248,0))</f>
        <v>21361</v>
      </c>
      <c r="C53" s="50">
        <v>29712</v>
      </c>
      <c r="D53" s="50">
        <f t="shared" si="0"/>
        <v>-8351</v>
      </c>
      <c r="E53" s="51">
        <f t="shared" si="1"/>
        <v>-28.106488960689287</v>
      </c>
      <c r="G53" s="52">
        <v>1590</v>
      </c>
      <c r="H53" s="53">
        <v>7077</v>
      </c>
      <c r="I53" s="53">
        <v>-5487</v>
      </c>
      <c r="J53" s="53">
        <v>5725</v>
      </c>
      <c r="K53" s="53">
        <v>4028</v>
      </c>
      <c r="L53" s="53">
        <v>33</v>
      </c>
      <c r="M53" s="53">
        <v>7443</v>
      </c>
      <c r="N53" s="53">
        <v>5372</v>
      </c>
      <c r="O53" s="53">
        <v>57</v>
      </c>
      <c r="P53" s="54">
        <v>-3086</v>
      </c>
    </row>
    <row r="54" spans="1:16" ht="11.4" customHeight="1">
      <c r="A54" s="77" t="s">
        <v>67</v>
      </c>
      <c r="B54" s="63">
        <f>INDEX([1]第2表!$C$6:$C$251,MATCH(A54,[1]項目ﾏｽﾀ!$D$3:$D$248,0))</f>
        <v>4578</v>
      </c>
      <c r="C54" s="64">
        <v>6413</v>
      </c>
      <c r="D54" s="64">
        <f t="shared" si="0"/>
        <v>-1835</v>
      </c>
      <c r="E54" s="65">
        <f t="shared" si="1"/>
        <v>-28.613753313581785</v>
      </c>
      <c r="G54" s="66">
        <v>289</v>
      </c>
      <c r="H54" s="67">
        <v>1595</v>
      </c>
      <c r="I54" s="67">
        <v>-1306</v>
      </c>
      <c r="J54" s="67">
        <v>1041</v>
      </c>
      <c r="K54" s="67">
        <v>645</v>
      </c>
      <c r="L54" s="67">
        <v>12</v>
      </c>
      <c r="M54" s="67">
        <v>1381</v>
      </c>
      <c r="N54" s="67">
        <v>870</v>
      </c>
      <c r="O54" s="67">
        <v>17</v>
      </c>
      <c r="P54" s="68">
        <v>-570</v>
      </c>
    </row>
    <row r="55" spans="1:16" ht="11.4" customHeight="1">
      <c r="A55" s="77" t="s">
        <v>68</v>
      </c>
      <c r="B55" s="63">
        <f>INDEX([1]第2表!$C$6:$C$251,MATCH(A55,[1]項目ﾏｽﾀ!$D$3:$D$248,0))</f>
        <v>471</v>
      </c>
      <c r="C55" s="64">
        <v>630</v>
      </c>
      <c r="D55" s="64">
        <f t="shared" si="0"/>
        <v>-159</v>
      </c>
      <c r="E55" s="65">
        <f t="shared" si="1"/>
        <v>-25.238095238095237</v>
      </c>
      <c r="G55" s="66">
        <v>47</v>
      </c>
      <c r="H55" s="67">
        <v>81</v>
      </c>
      <c r="I55" s="67">
        <v>-34</v>
      </c>
      <c r="J55" s="67">
        <v>116</v>
      </c>
      <c r="K55" s="67">
        <v>90</v>
      </c>
      <c r="L55" s="67">
        <v>0</v>
      </c>
      <c r="M55" s="67">
        <v>186</v>
      </c>
      <c r="N55" s="67">
        <v>129</v>
      </c>
      <c r="O55" s="67">
        <v>0</v>
      </c>
      <c r="P55" s="68">
        <v>-109</v>
      </c>
    </row>
    <row r="56" spans="1:16" ht="11.4" customHeight="1">
      <c r="A56" s="77" t="s">
        <v>69</v>
      </c>
      <c r="B56" s="63">
        <f>INDEX([1]第2表!$C$6:$C$251,MATCH(A56,[1]項目ﾏｽﾀ!$D$3:$D$248,0))</f>
        <v>3537</v>
      </c>
      <c r="C56" s="64">
        <v>4896</v>
      </c>
      <c r="D56" s="64">
        <f t="shared" si="0"/>
        <v>-1359</v>
      </c>
      <c r="E56" s="65">
        <f t="shared" si="1"/>
        <v>-27.757352941176471</v>
      </c>
      <c r="G56" s="66">
        <v>281</v>
      </c>
      <c r="H56" s="67">
        <v>1255</v>
      </c>
      <c r="I56" s="67">
        <v>-974</v>
      </c>
      <c r="J56" s="67">
        <v>844</v>
      </c>
      <c r="K56" s="67">
        <v>868</v>
      </c>
      <c r="L56" s="67">
        <v>3</v>
      </c>
      <c r="M56" s="67">
        <v>1078</v>
      </c>
      <c r="N56" s="67">
        <v>1014</v>
      </c>
      <c r="O56" s="67">
        <v>10</v>
      </c>
      <c r="P56" s="68">
        <v>-387</v>
      </c>
    </row>
    <row r="57" spans="1:16" ht="11.4" customHeight="1" thickBot="1">
      <c r="A57" s="78" t="s">
        <v>70</v>
      </c>
      <c r="B57" s="70">
        <f>INDEX([1]第2表!$C$6:$C$251,MATCH(A57,[1]項目ﾏｽﾀ!$D$3:$D$248,0))</f>
        <v>12775</v>
      </c>
      <c r="C57" s="71">
        <v>17773</v>
      </c>
      <c r="D57" s="71">
        <f t="shared" si="0"/>
        <v>-4998</v>
      </c>
      <c r="E57" s="72">
        <f t="shared" si="1"/>
        <v>-28.121307601417882</v>
      </c>
      <c r="G57" s="73">
        <v>973</v>
      </c>
      <c r="H57" s="74">
        <v>4146</v>
      </c>
      <c r="I57" s="74">
        <v>-3173</v>
      </c>
      <c r="J57" s="74">
        <v>3724</v>
      </c>
      <c r="K57" s="74">
        <v>2425</v>
      </c>
      <c r="L57" s="74">
        <v>18</v>
      </c>
      <c r="M57" s="74">
        <v>4798</v>
      </c>
      <c r="N57" s="74">
        <v>3359</v>
      </c>
      <c r="O57" s="74">
        <v>30</v>
      </c>
      <c r="P57" s="75">
        <v>-2020</v>
      </c>
    </row>
    <row r="58" spans="1:16" ht="11.4" customHeight="1" thickBot="1">
      <c r="A58" s="48" t="s">
        <v>71</v>
      </c>
      <c r="B58" s="49">
        <f>INDEX([1]第2表!$C$6:$C$251,MATCH(A58,[1]項目ﾏｽﾀ!$D$3:$D$248,0))</f>
        <v>107376</v>
      </c>
      <c r="C58" s="50">
        <v>195462</v>
      </c>
      <c r="D58" s="50">
        <f t="shared" si="0"/>
        <v>-88086</v>
      </c>
      <c r="E58" s="51">
        <f t="shared" si="1"/>
        <v>-45.06553703533168</v>
      </c>
      <c r="G58" s="52">
        <v>14275</v>
      </c>
      <c r="H58" s="53">
        <v>34027</v>
      </c>
      <c r="I58" s="53">
        <v>-19752</v>
      </c>
      <c r="J58" s="53">
        <v>28537</v>
      </c>
      <c r="K58" s="53">
        <v>36045</v>
      </c>
      <c r="L58" s="53">
        <v>471</v>
      </c>
      <c r="M58" s="53">
        <v>34684</v>
      </c>
      <c r="N58" s="53">
        <v>54119</v>
      </c>
      <c r="O58" s="53">
        <v>370</v>
      </c>
      <c r="P58" s="54">
        <v>-24120</v>
      </c>
    </row>
    <row r="59" spans="1:16" ht="11.4" customHeight="1">
      <c r="A59" s="76" t="s">
        <v>72</v>
      </c>
      <c r="B59" s="56">
        <f>INDEX([1]第2表!$C$6:$C$251,MATCH(A59,[1]項目ﾏｽﾀ!$D$3:$D$248,0))</f>
        <v>32720</v>
      </c>
      <c r="C59" s="57">
        <v>37721</v>
      </c>
      <c r="D59" s="57">
        <f t="shared" si="0"/>
        <v>-5001</v>
      </c>
      <c r="E59" s="58">
        <f t="shared" si="1"/>
        <v>-13.257866970652952</v>
      </c>
      <c r="G59" s="59">
        <v>3351</v>
      </c>
      <c r="H59" s="60">
        <v>6810</v>
      </c>
      <c r="I59" s="60">
        <v>-3459</v>
      </c>
      <c r="J59" s="60">
        <v>7016</v>
      </c>
      <c r="K59" s="60">
        <v>9000</v>
      </c>
      <c r="L59" s="60">
        <v>100</v>
      </c>
      <c r="M59" s="60">
        <v>6844</v>
      </c>
      <c r="N59" s="60">
        <v>11763</v>
      </c>
      <c r="O59" s="60">
        <v>53</v>
      </c>
      <c r="P59" s="61">
        <v>-2544</v>
      </c>
    </row>
    <row r="60" spans="1:16" ht="11.4" customHeight="1">
      <c r="A60" s="77" t="s">
        <v>73</v>
      </c>
      <c r="B60" s="63">
        <f>INDEX([1]第2表!$C$6:$C$251,MATCH(A60,[1]項目ﾏｽﾀ!$D$3:$D$248,0))</f>
        <v>55445</v>
      </c>
      <c r="C60" s="64">
        <v>70752</v>
      </c>
      <c r="D60" s="64">
        <f t="shared" si="0"/>
        <v>-15307</v>
      </c>
      <c r="E60" s="65">
        <f t="shared" si="1"/>
        <v>-21.634724106739032</v>
      </c>
      <c r="G60" s="66">
        <v>4632</v>
      </c>
      <c r="H60" s="67">
        <v>12457</v>
      </c>
      <c r="I60" s="67">
        <v>-7825</v>
      </c>
      <c r="J60" s="67">
        <v>10858</v>
      </c>
      <c r="K60" s="67">
        <v>16124</v>
      </c>
      <c r="L60" s="67">
        <v>232</v>
      </c>
      <c r="M60" s="67">
        <v>12548</v>
      </c>
      <c r="N60" s="67">
        <v>22671</v>
      </c>
      <c r="O60" s="67">
        <v>225</v>
      </c>
      <c r="P60" s="68">
        <v>-8230</v>
      </c>
    </row>
    <row r="61" spans="1:16" ht="11.4" customHeight="1">
      <c r="A61" s="77" t="s">
        <v>74</v>
      </c>
      <c r="B61" s="63">
        <f>INDEX([1]第2表!$C$6:$C$251,MATCH(A61,[1]項目ﾏｽﾀ!$D$3:$D$248,0))</f>
        <v>5191</v>
      </c>
      <c r="C61" s="64">
        <v>5386</v>
      </c>
      <c r="D61" s="64">
        <f t="shared" si="0"/>
        <v>-195</v>
      </c>
      <c r="E61" s="65">
        <f t="shared" si="1"/>
        <v>-3.6204975863349427</v>
      </c>
      <c r="G61" s="66">
        <v>355</v>
      </c>
      <c r="H61" s="67">
        <v>898</v>
      </c>
      <c r="I61" s="67">
        <v>-543</v>
      </c>
      <c r="J61" s="67">
        <v>1500</v>
      </c>
      <c r="K61" s="67">
        <v>2151</v>
      </c>
      <c r="L61" s="67">
        <v>33</v>
      </c>
      <c r="M61" s="67">
        <v>1964</v>
      </c>
      <c r="N61" s="67">
        <v>2156</v>
      </c>
      <c r="O61" s="67">
        <v>34</v>
      </c>
      <c r="P61" s="68">
        <v>-470</v>
      </c>
    </row>
    <row r="62" spans="1:16" ht="11.4" customHeight="1">
      <c r="A62" s="77" t="s">
        <v>75</v>
      </c>
      <c r="B62" s="79">
        <f>INDEX([1]第2表!$C$6:$C$251,MATCH(A62,[1]項目ﾏｽﾀ!$D$3:$D$248,0))</f>
        <v>3338</v>
      </c>
      <c r="C62" s="80">
        <v>7676</v>
      </c>
      <c r="D62" s="80">
        <f t="shared" si="0"/>
        <v>-4338</v>
      </c>
      <c r="E62" s="81">
        <f t="shared" si="1"/>
        <v>-56.513809275664407</v>
      </c>
      <c r="G62" s="66">
        <v>582</v>
      </c>
      <c r="H62" s="67">
        <v>1394</v>
      </c>
      <c r="I62" s="67">
        <v>-812</v>
      </c>
      <c r="J62" s="67">
        <v>1562</v>
      </c>
      <c r="K62" s="67">
        <v>1710</v>
      </c>
      <c r="L62" s="67">
        <v>14</v>
      </c>
      <c r="M62" s="67">
        <v>2023</v>
      </c>
      <c r="N62" s="67">
        <v>2082</v>
      </c>
      <c r="O62" s="67">
        <v>8</v>
      </c>
      <c r="P62" s="68">
        <v>-827</v>
      </c>
    </row>
    <row r="63" spans="1:16" ht="11.4" customHeight="1">
      <c r="A63" s="77" t="s">
        <v>76</v>
      </c>
      <c r="B63" s="79" t="str">
        <f>INDEX([1]第2表!$C$6:$C$251,MATCH(A63,[1]項目ﾏｽﾀ!$D$3:$D$248,0))</f>
        <v>-</v>
      </c>
      <c r="C63" s="80">
        <v>15959</v>
      </c>
      <c r="D63" s="80" t="str">
        <f t="shared" si="0"/>
        <v>-</v>
      </c>
      <c r="E63" s="82" t="str">
        <f t="shared" si="1"/>
        <v>-</v>
      </c>
      <c r="G63" s="66">
        <v>1089</v>
      </c>
      <c r="H63" s="67">
        <v>2154</v>
      </c>
      <c r="I63" s="67">
        <v>-1065</v>
      </c>
      <c r="J63" s="67">
        <v>2054</v>
      </c>
      <c r="K63" s="67">
        <v>1698</v>
      </c>
      <c r="L63" s="67">
        <v>7</v>
      </c>
      <c r="M63" s="67">
        <v>3200</v>
      </c>
      <c r="N63" s="67">
        <v>4095</v>
      </c>
      <c r="O63" s="67">
        <v>11</v>
      </c>
      <c r="P63" s="68">
        <v>-3547</v>
      </c>
    </row>
    <row r="64" spans="1:16" ht="11.4" customHeight="1">
      <c r="A64" s="77" t="s">
        <v>77</v>
      </c>
      <c r="B64" s="63">
        <f>INDEX([1]第2表!$C$6:$C$251,MATCH(A64,[1]項目ﾏｽﾀ!$D$3:$D$248,0))</f>
        <v>1753</v>
      </c>
      <c r="C64" s="64">
        <v>2819</v>
      </c>
      <c r="D64" s="64">
        <f t="shared" si="0"/>
        <v>-1066</v>
      </c>
      <c r="E64" s="65">
        <f t="shared" si="1"/>
        <v>-37.814827953174884</v>
      </c>
      <c r="G64" s="66">
        <v>119</v>
      </c>
      <c r="H64" s="67">
        <v>686</v>
      </c>
      <c r="I64" s="67">
        <v>-567</v>
      </c>
      <c r="J64" s="67">
        <v>547</v>
      </c>
      <c r="K64" s="67">
        <v>666</v>
      </c>
      <c r="L64" s="67">
        <v>0</v>
      </c>
      <c r="M64" s="67">
        <v>712</v>
      </c>
      <c r="N64" s="67">
        <v>672</v>
      </c>
      <c r="O64" s="67">
        <v>4</v>
      </c>
      <c r="P64" s="68">
        <v>-175</v>
      </c>
    </row>
    <row r="65" spans="1:16" ht="11.4" customHeight="1">
      <c r="A65" s="77" t="s">
        <v>78</v>
      </c>
      <c r="B65" s="79" t="str">
        <f>INDEX([1]第2表!$C$6:$C$251,MATCH(A65,[1]項目ﾏｽﾀ!$D$3:$D$248,0))</f>
        <v>-</v>
      </c>
      <c r="C65" s="80">
        <v>11570</v>
      </c>
      <c r="D65" s="80" t="str">
        <f t="shared" si="0"/>
        <v>-</v>
      </c>
      <c r="E65" s="82" t="str">
        <f t="shared" si="1"/>
        <v>-</v>
      </c>
      <c r="G65" s="66">
        <v>1108</v>
      </c>
      <c r="H65" s="67">
        <v>1495</v>
      </c>
      <c r="I65" s="67">
        <v>-387</v>
      </c>
      <c r="J65" s="67">
        <v>802</v>
      </c>
      <c r="K65" s="67">
        <v>848</v>
      </c>
      <c r="L65" s="67">
        <v>12</v>
      </c>
      <c r="M65" s="67">
        <v>925</v>
      </c>
      <c r="N65" s="67">
        <v>1971</v>
      </c>
      <c r="O65" s="67">
        <v>7</v>
      </c>
      <c r="P65" s="68">
        <v>-1241</v>
      </c>
    </row>
    <row r="66" spans="1:16" ht="11.4" customHeight="1">
      <c r="A66" s="77" t="s">
        <v>79</v>
      </c>
      <c r="B66" s="79" t="str">
        <f>INDEX([1]第2表!$C$6:$C$251,MATCH(A66,[1]項目ﾏｽﾀ!$D$3:$D$248,0))</f>
        <v>-</v>
      </c>
      <c r="C66" s="80">
        <v>6891</v>
      </c>
      <c r="D66" s="80" t="str">
        <f t="shared" si="0"/>
        <v>-</v>
      </c>
      <c r="E66" s="82" t="str">
        <f t="shared" si="1"/>
        <v>-</v>
      </c>
      <c r="G66" s="66">
        <v>439</v>
      </c>
      <c r="H66" s="67">
        <v>1178</v>
      </c>
      <c r="I66" s="67">
        <v>-739</v>
      </c>
      <c r="J66" s="67">
        <v>305</v>
      </c>
      <c r="K66" s="67">
        <v>301</v>
      </c>
      <c r="L66" s="67">
        <v>0</v>
      </c>
      <c r="M66" s="67">
        <v>526</v>
      </c>
      <c r="N66" s="67">
        <v>1192</v>
      </c>
      <c r="O66" s="67">
        <v>1</v>
      </c>
      <c r="P66" s="68">
        <v>-1113</v>
      </c>
    </row>
    <row r="67" spans="1:16" ht="11.4" customHeight="1">
      <c r="A67" s="77" t="s">
        <v>80</v>
      </c>
      <c r="B67" s="79" t="str">
        <f>INDEX([1]第2表!$C$6:$C$251,MATCH(A67,[1]項目ﾏｽﾀ!$D$3:$D$248,0))</f>
        <v>-</v>
      </c>
      <c r="C67" s="80">
        <v>20854</v>
      </c>
      <c r="D67" s="80" t="str">
        <f t="shared" si="0"/>
        <v>-</v>
      </c>
      <c r="E67" s="82" t="str">
        <f t="shared" si="1"/>
        <v>-</v>
      </c>
      <c r="G67" s="66">
        <v>1336</v>
      </c>
      <c r="H67" s="67">
        <v>3656</v>
      </c>
      <c r="I67" s="67">
        <v>-2320</v>
      </c>
      <c r="J67" s="67">
        <v>1291</v>
      </c>
      <c r="K67" s="67">
        <v>1332</v>
      </c>
      <c r="L67" s="67">
        <v>63</v>
      </c>
      <c r="M67" s="67">
        <v>2733</v>
      </c>
      <c r="N67" s="67">
        <v>4578</v>
      </c>
      <c r="O67" s="67">
        <v>12</v>
      </c>
      <c r="P67" s="68">
        <v>-4637</v>
      </c>
    </row>
    <row r="68" spans="1:16" ht="11.4" customHeight="1">
      <c r="A68" s="77" t="s">
        <v>81</v>
      </c>
      <c r="B68" s="79">
        <f>INDEX([1]第2表!$C$6:$C$251,MATCH(A68,[1]項目ﾏｽﾀ!$D$3:$D$248,0))</f>
        <v>263</v>
      </c>
      <c r="C68" s="80">
        <v>1524</v>
      </c>
      <c r="D68" s="80">
        <f t="shared" si="0"/>
        <v>-1261</v>
      </c>
      <c r="E68" s="81">
        <f t="shared" si="1"/>
        <v>-82.742782152230973</v>
      </c>
      <c r="G68" s="66">
        <v>120</v>
      </c>
      <c r="H68" s="67">
        <v>340</v>
      </c>
      <c r="I68" s="67">
        <v>-220</v>
      </c>
      <c r="J68" s="67">
        <v>198</v>
      </c>
      <c r="K68" s="67">
        <v>148</v>
      </c>
      <c r="L68" s="67">
        <v>0</v>
      </c>
      <c r="M68" s="67">
        <v>301</v>
      </c>
      <c r="N68" s="67">
        <v>170</v>
      </c>
      <c r="O68" s="67">
        <v>0</v>
      </c>
      <c r="P68" s="68">
        <v>-125</v>
      </c>
    </row>
    <row r="69" spans="1:16" ht="11.4" customHeight="1">
      <c r="A69" s="77" t="s">
        <v>82</v>
      </c>
      <c r="B69" s="63">
        <f>INDEX([1]第2表!$C$6:$C$251,MATCH(A69,[1]項目ﾏｽﾀ!$D$3:$D$248,0))</f>
        <v>7474</v>
      </c>
      <c r="C69" s="64">
        <v>8178</v>
      </c>
      <c r="D69" s="64">
        <f t="shared" si="0"/>
        <v>-704</v>
      </c>
      <c r="E69" s="65">
        <f t="shared" si="1"/>
        <v>-8.608461726583517</v>
      </c>
      <c r="G69" s="66">
        <v>679</v>
      </c>
      <c r="H69" s="67">
        <v>1723</v>
      </c>
      <c r="I69" s="67">
        <v>-1044</v>
      </c>
      <c r="J69" s="67">
        <v>1835</v>
      </c>
      <c r="K69" s="67">
        <v>1657</v>
      </c>
      <c r="L69" s="67">
        <v>7</v>
      </c>
      <c r="M69" s="67">
        <v>1316</v>
      </c>
      <c r="N69" s="67">
        <v>2107</v>
      </c>
      <c r="O69" s="67">
        <v>13</v>
      </c>
      <c r="P69" s="68">
        <v>63</v>
      </c>
    </row>
    <row r="70" spans="1:16" ht="11.4" customHeight="1" thickBot="1">
      <c r="A70" s="78" t="s">
        <v>83</v>
      </c>
      <c r="B70" s="79">
        <f>INDEX([1]第2表!$C$6:$C$251,MATCH(A70,[1]項目ﾏｽﾀ!$D$3:$D$248,0))</f>
        <v>522</v>
      </c>
      <c r="C70" s="83">
        <v>6132</v>
      </c>
      <c r="D70" s="80">
        <f t="shared" si="0"/>
        <v>-5610</v>
      </c>
      <c r="E70" s="81">
        <f t="shared" si="1"/>
        <v>-91.487279843444227</v>
      </c>
      <c r="G70" s="73">
        <v>465</v>
      </c>
      <c r="H70" s="74">
        <v>1236</v>
      </c>
      <c r="I70" s="74">
        <v>-771</v>
      </c>
      <c r="J70" s="74">
        <v>569</v>
      </c>
      <c r="K70" s="74">
        <v>410</v>
      </c>
      <c r="L70" s="74">
        <v>3</v>
      </c>
      <c r="M70" s="74">
        <v>1592</v>
      </c>
      <c r="N70" s="74">
        <v>662</v>
      </c>
      <c r="O70" s="74">
        <v>2</v>
      </c>
      <c r="P70" s="75">
        <v>-1274</v>
      </c>
    </row>
    <row r="71" spans="1:16" ht="11.4" customHeight="1" thickBot="1">
      <c r="A71" s="48" t="s">
        <v>84</v>
      </c>
      <c r="B71" s="49">
        <f>INDEX([1]第2表!$C$6:$C$251,MATCH(A71,[1]項目ﾏｽﾀ!$D$3:$D$248,0))</f>
        <v>317107</v>
      </c>
      <c r="C71" s="50">
        <v>341463</v>
      </c>
      <c r="D71" s="50">
        <f>IFERROR(B71-C71,"-")</f>
        <v>-24356</v>
      </c>
      <c r="E71" s="51">
        <f>IFERROR(D71/C71*100,"-")</f>
        <v>-7.1328372327309246</v>
      </c>
      <c r="G71" s="52">
        <v>29775</v>
      </c>
      <c r="H71" s="53">
        <v>60144</v>
      </c>
      <c r="I71" s="53">
        <v>-30369</v>
      </c>
      <c r="J71" s="53">
        <v>29796</v>
      </c>
      <c r="K71" s="53">
        <v>71714</v>
      </c>
      <c r="L71" s="53">
        <v>1589</v>
      </c>
      <c r="M71" s="53">
        <v>27389</v>
      </c>
      <c r="N71" s="53">
        <v>90744</v>
      </c>
      <c r="O71" s="53">
        <v>509</v>
      </c>
      <c r="P71" s="54">
        <v>-15543</v>
      </c>
    </row>
    <row r="72" spans="1:16" ht="11.4" customHeight="1" thickBot="1">
      <c r="A72" s="84" t="s">
        <v>85</v>
      </c>
      <c r="B72" s="85">
        <f>INDEX([1]第2表!$C$6:$C$251,MATCH(A72,[1]項目ﾏｽﾀ!$D$3:$D$248,0))</f>
        <v>317107</v>
      </c>
      <c r="C72" s="86">
        <v>341463</v>
      </c>
      <c r="D72" s="86">
        <f>IFERROR(B72-C72,"-")</f>
        <v>-24356</v>
      </c>
      <c r="E72" s="87">
        <f>IFERROR(D72/C72*100,"-")</f>
        <v>-7.1328372327309246</v>
      </c>
      <c r="G72" s="88">
        <v>29775</v>
      </c>
      <c r="H72" s="89">
        <v>60144</v>
      </c>
      <c r="I72" s="89">
        <v>-30369</v>
      </c>
      <c r="J72" s="89">
        <v>29796</v>
      </c>
      <c r="K72" s="89">
        <v>71714</v>
      </c>
      <c r="L72" s="89">
        <v>1589</v>
      </c>
      <c r="M72" s="89">
        <v>27389</v>
      </c>
      <c r="N72" s="89">
        <v>90744</v>
      </c>
      <c r="O72" s="89">
        <v>509</v>
      </c>
      <c r="P72" s="90">
        <v>-15543</v>
      </c>
    </row>
    <row r="73" spans="1:16" ht="12" customHeight="1">
      <c r="A73" s="91" t="s">
        <v>86</v>
      </c>
      <c r="B73" s="91"/>
      <c r="C73" s="91"/>
      <c r="D73" s="91"/>
      <c r="E73" s="91"/>
      <c r="G73" s="91"/>
      <c r="H73" s="91"/>
      <c r="I73" s="91"/>
      <c r="J73" s="91"/>
      <c r="K73" s="91"/>
      <c r="L73" s="91"/>
      <c r="M73" s="91"/>
      <c r="N73" s="91"/>
      <c r="O73" s="91"/>
      <c r="P73" s="91"/>
    </row>
    <row r="74" spans="1:16" ht="12" customHeight="1">
      <c r="A74" s="91" t="str">
        <f>"  (注2)　平成23年3月1日現在の人口は平成22年国勢調査確定値に、"&amp;現住基準日&amp;"現在の人口は"&amp;国調年&amp;"国勢調査確定値に基づく推計による。このため、"</f>
        <v xml:space="preserve">  (注2)　平成23年3月1日現在の人口は平成22年国勢調査確定値に、令和7年1月1日現在の人口は令和2年国勢調査確定値に基づく推計による。このため、</v>
      </c>
      <c r="B74" s="91"/>
      <c r="C74" s="91"/>
      <c r="D74" s="91"/>
      <c r="E74" s="91"/>
      <c r="G74" s="91"/>
      <c r="H74" s="91"/>
      <c r="I74" s="91"/>
      <c r="J74" s="91"/>
      <c r="K74" s="91"/>
      <c r="L74" s="91"/>
      <c r="M74" s="91"/>
      <c r="N74" s="91"/>
      <c r="O74" s="91"/>
      <c r="P74" s="91"/>
    </row>
    <row r="75" spans="1:16" ht="12" customHeight="1">
      <c r="A75" s="91" t="str">
        <f>"　  　 "&amp;現住基準日&amp;"現在の人口は、平成23年3月1日現在の数値に人口動態を加減して得られた数値とは異なる。"</f>
        <v>　  　 令和7年1月1日現在の人口は、平成23年3月1日現在の数値に人口動態を加減して得られた数値とは異なる。</v>
      </c>
      <c r="B75" s="91"/>
      <c r="C75" s="91"/>
      <c r="D75" s="91"/>
      <c r="E75" s="91"/>
      <c r="G75" s="91"/>
      <c r="H75" s="91"/>
      <c r="I75" s="91"/>
      <c r="J75" s="91"/>
      <c r="K75" s="91"/>
      <c r="L75" s="91"/>
      <c r="M75" s="91"/>
      <c r="N75" s="91"/>
      <c r="O75" s="91"/>
      <c r="P75" s="91"/>
    </row>
    <row r="76" spans="1:16" ht="12" customHeight="1">
      <c r="A76" s="91" t="s">
        <v>87</v>
      </c>
      <c r="B76" s="91"/>
      <c r="C76" s="91"/>
      <c r="D76" s="91"/>
      <c r="E76" s="91"/>
      <c r="G76" s="91"/>
      <c r="H76" s="91"/>
      <c r="I76" s="91"/>
      <c r="J76" s="91"/>
      <c r="K76" s="91"/>
      <c r="L76" s="91"/>
      <c r="M76" s="91"/>
      <c r="N76" s="91"/>
      <c r="O76" s="91"/>
      <c r="P76" s="91"/>
    </row>
    <row r="77" spans="1:16" ht="12" customHeight="1">
      <c r="A77" s="91" t="s">
        <v>88</v>
      </c>
      <c r="B77" s="91"/>
      <c r="C77" s="91"/>
      <c r="D77" s="91"/>
      <c r="E77" s="91"/>
      <c r="G77" s="91"/>
      <c r="H77" s="91"/>
      <c r="I77" s="91"/>
      <c r="J77" s="91"/>
      <c r="K77" s="91"/>
      <c r="L77" s="91"/>
      <c r="M77" s="91"/>
      <c r="N77" s="91"/>
      <c r="O77" s="91"/>
      <c r="P77" s="91"/>
    </row>
    <row r="78" spans="1:16" ht="12" customHeight="1">
      <c r="A78" s="91"/>
      <c r="B78" s="91"/>
      <c r="C78" s="91"/>
      <c r="D78" s="91"/>
      <c r="E78" s="91"/>
      <c r="G78" s="91"/>
      <c r="H78" s="91"/>
      <c r="I78" s="91"/>
      <c r="J78" s="91"/>
      <c r="K78" s="91"/>
      <c r="L78" s="91"/>
      <c r="M78" s="91"/>
      <c r="N78" s="91"/>
      <c r="O78" s="91"/>
      <c r="P78" s="91"/>
    </row>
    <row r="79" spans="1:16" ht="12" customHeight="1"/>
    <row r="80" spans="1:16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</sheetData>
  <mergeCells count="12">
    <mergeCell ref="M4:O4"/>
    <mergeCell ref="P4:P5"/>
    <mergeCell ref="A2:A5"/>
    <mergeCell ref="G2:P2"/>
    <mergeCell ref="D3:E3"/>
    <mergeCell ref="G3:I3"/>
    <mergeCell ref="J3:P3"/>
    <mergeCell ref="E4:E5"/>
    <mergeCell ref="G4:G5"/>
    <mergeCell ref="H4:H5"/>
    <mergeCell ref="I4:I5"/>
    <mergeCell ref="J4:L4"/>
  </mergeCells>
  <phoneticPr fontId="3"/>
  <printOptions verticalCentered="1"/>
  <pageMargins left="0.59055118110236227" right="0.39370078740157483" top="0.31496062992125984" bottom="0" header="0" footer="0.39370078740157483"/>
  <pageSetup paperSize="9" scale="90" firstPageNumber="87" orientation="portrait" r:id="rId1"/>
  <headerFooter scaleWithDoc="0" alignWithMargins="0">
    <oddFooter>&amp;C－&amp;P－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2B6F2-6A24-4A92-9E6B-B45EA7D932AC}">
  <sheetPr>
    <tabColor theme="5" tint="0.59999389629810485"/>
  </sheetPr>
  <dimension ref="A1:AI72"/>
  <sheetViews>
    <sheetView view="pageBreakPreview" topLeftCell="A49" zoomScale="70" zoomScaleNormal="70" zoomScaleSheetLayoutView="70" workbookViewId="0">
      <selection activeCell="AP6" sqref="AP6"/>
    </sheetView>
  </sheetViews>
  <sheetFormatPr defaultColWidth="8.8984375" defaultRowHeight="14.4"/>
  <cols>
    <col min="1" max="2" width="3.69921875" style="92" customWidth="1"/>
    <col min="3" max="3" width="19" style="92" customWidth="1"/>
    <col min="4" max="17" width="12.5" style="92" customWidth="1"/>
    <col min="18" max="18" width="19" style="92" customWidth="1"/>
    <col min="19" max="31" width="13.59765625" style="92" customWidth="1"/>
    <col min="32" max="267" width="8.8984375" style="92"/>
    <col min="268" max="269" width="3.69921875" style="92" customWidth="1"/>
    <col min="270" max="270" width="16.59765625" style="92" customWidth="1"/>
    <col min="271" max="287" width="13.59765625" style="92" customWidth="1"/>
    <col min="288" max="523" width="8.8984375" style="92"/>
    <col min="524" max="525" width="3.69921875" style="92" customWidth="1"/>
    <col min="526" max="526" width="16.59765625" style="92" customWidth="1"/>
    <col min="527" max="543" width="13.59765625" style="92" customWidth="1"/>
    <col min="544" max="779" width="8.8984375" style="92"/>
    <col min="780" max="781" width="3.69921875" style="92" customWidth="1"/>
    <col min="782" max="782" width="16.59765625" style="92" customWidth="1"/>
    <col min="783" max="799" width="13.59765625" style="92" customWidth="1"/>
    <col min="800" max="1035" width="8.8984375" style="92"/>
    <col min="1036" max="1037" width="3.69921875" style="92" customWidth="1"/>
    <col min="1038" max="1038" width="16.59765625" style="92" customWidth="1"/>
    <col min="1039" max="1055" width="13.59765625" style="92" customWidth="1"/>
    <col min="1056" max="1291" width="8.8984375" style="92"/>
    <col min="1292" max="1293" width="3.69921875" style="92" customWidth="1"/>
    <col min="1294" max="1294" width="16.59765625" style="92" customWidth="1"/>
    <col min="1295" max="1311" width="13.59765625" style="92" customWidth="1"/>
    <col min="1312" max="1547" width="8.8984375" style="92"/>
    <col min="1548" max="1549" width="3.69921875" style="92" customWidth="1"/>
    <col min="1550" max="1550" width="16.59765625" style="92" customWidth="1"/>
    <col min="1551" max="1567" width="13.59765625" style="92" customWidth="1"/>
    <col min="1568" max="1803" width="8.8984375" style="92"/>
    <col min="1804" max="1805" width="3.69921875" style="92" customWidth="1"/>
    <col min="1806" max="1806" width="16.59765625" style="92" customWidth="1"/>
    <col min="1807" max="1823" width="13.59765625" style="92" customWidth="1"/>
    <col min="1824" max="2059" width="8.8984375" style="92"/>
    <col min="2060" max="2061" width="3.69921875" style="92" customWidth="1"/>
    <col min="2062" max="2062" width="16.59765625" style="92" customWidth="1"/>
    <col min="2063" max="2079" width="13.59765625" style="92" customWidth="1"/>
    <col min="2080" max="2315" width="8.8984375" style="92"/>
    <col min="2316" max="2317" width="3.69921875" style="92" customWidth="1"/>
    <col min="2318" max="2318" width="16.59765625" style="92" customWidth="1"/>
    <col min="2319" max="2335" width="13.59765625" style="92" customWidth="1"/>
    <col min="2336" max="2571" width="8.8984375" style="92"/>
    <col min="2572" max="2573" width="3.69921875" style="92" customWidth="1"/>
    <col min="2574" max="2574" width="16.59765625" style="92" customWidth="1"/>
    <col min="2575" max="2591" width="13.59765625" style="92" customWidth="1"/>
    <col min="2592" max="2827" width="8.8984375" style="92"/>
    <col min="2828" max="2829" width="3.69921875" style="92" customWidth="1"/>
    <col min="2830" max="2830" width="16.59765625" style="92" customWidth="1"/>
    <col min="2831" max="2847" width="13.59765625" style="92" customWidth="1"/>
    <col min="2848" max="3083" width="8.8984375" style="92"/>
    <col min="3084" max="3085" width="3.69921875" style="92" customWidth="1"/>
    <col min="3086" max="3086" width="16.59765625" style="92" customWidth="1"/>
    <col min="3087" max="3103" width="13.59765625" style="92" customWidth="1"/>
    <col min="3104" max="3339" width="8.8984375" style="92"/>
    <col min="3340" max="3341" width="3.69921875" style="92" customWidth="1"/>
    <col min="3342" max="3342" width="16.59765625" style="92" customWidth="1"/>
    <col min="3343" max="3359" width="13.59765625" style="92" customWidth="1"/>
    <col min="3360" max="3595" width="8.8984375" style="92"/>
    <col min="3596" max="3597" width="3.69921875" style="92" customWidth="1"/>
    <col min="3598" max="3598" width="16.59765625" style="92" customWidth="1"/>
    <col min="3599" max="3615" width="13.59765625" style="92" customWidth="1"/>
    <col min="3616" max="3851" width="8.8984375" style="92"/>
    <col min="3852" max="3853" width="3.69921875" style="92" customWidth="1"/>
    <col min="3854" max="3854" width="16.59765625" style="92" customWidth="1"/>
    <col min="3855" max="3871" width="13.59765625" style="92" customWidth="1"/>
    <col min="3872" max="4107" width="8.8984375" style="92"/>
    <col min="4108" max="4109" width="3.69921875" style="92" customWidth="1"/>
    <col min="4110" max="4110" width="16.59765625" style="92" customWidth="1"/>
    <col min="4111" max="4127" width="13.59765625" style="92" customWidth="1"/>
    <col min="4128" max="4363" width="8.8984375" style="92"/>
    <col min="4364" max="4365" width="3.69921875" style="92" customWidth="1"/>
    <col min="4366" max="4366" width="16.59765625" style="92" customWidth="1"/>
    <col min="4367" max="4383" width="13.59765625" style="92" customWidth="1"/>
    <col min="4384" max="4619" width="8.8984375" style="92"/>
    <col min="4620" max="4621" width="3.69921875" style="92" customWidth="1"/>
    <col min="4622" max="4622" width="16.59765625" style="92" customWidth="1"/>
    <col min="4623" max="4639" width="13.59765625" style="92" customWidth="1"/>
    <col min="4640" max="4875" width="8.8984375" style="92"/>
    <col min="4876" max="4877" width="3.69921875" style="92" customWidth="1"/>
    <col min="4878" max="4878" width="16.59765625" style="92" customWidth="1"/>
    <col min="4879" max="4895" width="13.59765625" style="92" customWidth="1"/>
    <col min="4896" max="5131" width="8.8984375" style="92"/>
    <col min="5132" max="5133" width="3.69921875" style="92" customWidth="1"/>
    <col min="5134" max="5134" width="16.59765625" style="92" customWidth="1"/>
    <col min="5135" max="5151" width="13.59765625" style="92" customWidth="1"/>
    <col min="5152" max="5387" width="8.8984375" style="92"/>
    <col min="5388" max="5389" width="3.69921875" style="92" customWidth="1"/>
    <col min="5390" max="5390" width="16.59765625" style="92" customWidth="1"/>
    <col min="5391" max="5407" width="13.59765625" style="92" customWidth="1"/>
    <col min="5408" max="5643" width="8.8984375" style="92"/>
    <col min="5644" max="5645" width="3.69921875" style="92" customWidth="1"/>
    <col min="5646" max="5646" width="16.59765625" style="92" customWidth="1"/>
    <col min="5647" max="5663" width="13.59765625" style="92" customWidth="1"/>
    <col min="5664" max="5899" width="8.8984375" style="92"/>
    <col min="5900" max="5901" width="3.69921875" style="92" customWidth="1"/>
    <col min="5902" max="5902" width="16.59765625" style="92" customWidth="1"/>
    <col min="5903" max="5919" width="13.59765625" style="92" customWidth="1"/>
    <col min="5920" max="6155" width="8.8984375" style="92"/>
    <col min="6156" max="6157" width="3.69921875" style="92" customWidth="1"/>
    <col min="6158" max="6158" width="16.59765625" style="92" customWidth="1"/>
    <col min="6159" max="6175" width="13.59765625" style="92" customWidth="1"/>
    <col min="6176" max="6411" width="8.8984375" style="92"/>
    <col min="6412" max="6413" width="3.69921875" style="92" customWidth="1"/>
    <col min="6414" max="6414" width="16.59765625" style="92" customWidth="1"/>
    <col min="6415" max="6431" width="13.59765625" style="92" customWidth="1"/>
    <col min="6432" max="6667" width="8.8984375" style="92"/>
    <col min="6668" max="6669" width="3.69921875" style="92" customWidth="1"/>
    <col min="6670" max="6670" width="16.59765625" style="92" customWidth="1"/>
    <col min="6671" max="6687" width="13.59765625" style="92" customWidth="1"/>
    <col min="6688" max="6923" width="8.8984375" style="92"/>
    <col min="6924" max="6925" width="3.69921875" style="92" customWidth="1"/>
    <col min="6926" max="6926" width="16.59765625" style="92" customWidth="1"/>
    <col min="6927" max="6943" width="13.59765625" style="92" customWidth="1"/>
    <col min="6944" max="7179" width="8.8984375" style="92"/>
    <col min="7180" max="7181" width="3.69921875" style="92" customWidth="1"/>
    <col min="7182" max="7182" width="16.59765625" style="92" customWidth="1"/>
    <col min="7183" max="7199" width="13.59765625" style="92" customWidth="1"/>
    <col min="7200" max="7435" width="8.8984375" style="92"/>
    <col min="7436" max="7437" width="3.69921875" style="92" customWidth="1"/>
    <col min="7438" max="7438" width="16.59765625" style="92" customWidth="1"/>
    <col min="7439" max="7455" width="13.59765625" style="92" customWidth="1"/>
    <col min="7456" max="7691" width="8.8984375" style="92"/>
    <col min="7692" max="7693" width="3.69921875" style="92" customWidth="1"/>
    <col min="7694" max="7694" width="16.59765625" style="92" customWidth="1"/>
    <col min="7695" max="7711" width="13.59765625" style="92" customWidth="1"/>
    <col min="7712" max="7947" width="8.8984375" style="92"/>
    <col min="7948" max="7949" width="3.69921875" style="92" customWidth="1"/>
    <col min="7950" max="7950" width="16.59765625" style="92" customWidth="1"/>
    <col min="7951" max="7967" width="13.59765625" style="92" customWidth="1"/>
    <col min="7968" max="8203" width="8.8984375" style="92"/>
    <col min="8204" max="8205" width="3.69921875" style="92" customWidth="1"/>
    <col min="8206" max="8206" width="16.59765625" style="92" customWidth="1"/>
    <col min="8207" max="8223" width="13.59765625" style="92" customWidth="1"/>
    <col min="8224" max="8459" width="8.8984375" style="92"/>
    <col min="8460" max="8461" width="3.69921875" style="92" customWidth="1"/>
    <col min="8462" max="8462" width="16.59765625" style="92" customWidth="1"/>
    <col min="8463" max="8479" width="13.59765625" style="92" customWidth="1"/>
    <col min="8480" max="8715" width="8.8984375" style="92"/>
    <col min="8716" max="8717" width="3.69921875" style="92" customWidth="1"/>
    <col min="8718" max="8718" width="16.59765625" style="92" customWidth="1"/>
    <col min="8719" max="8735" width="13.59765625" style="92" customWidth="1"/>
    <col min="8736" max="8971" width="8.8984375" style="92"/>
    <col min="8972" max="8973" width="3.69921875" style="92" customWidth="1"/>
    <col min="8974" max="8974" width="16.59765625" style="92" customWidth="1"/>
    <col min="8975" max="8991" width="13.59765625" style="92" customWidth="1"/>
    <col min="8992" max="9227" width="8.8984375" style="92"/>
    <col min="9228" max="9229" width="3.69921875" style="92" customWidth="1"/>
    <col min="9230" max="9230" width="16.59765625" style="92" customWidth="1"/>
    <col min="9231" max="9247" width="13.59765625" style="92" customWidth="1"/>
    <col min="9248" max="9483" width="8.8984375" style="92"/>
    <col min="9484" max="9485" width="3.69921875" style="92" customWidth="1"/>
    <col min="9486" max="9486" width="16.59765625" style="92" customWidth="1"/>
    <col min="9487" max="9503" width="13.59765625" style="92" customWidth="1"/>
    <col min="9504" max="9739" width="8.8984375" style="92"/>
    <col min="9740" max="9741" width="3.69921875" style="92" customWidth="1"/>
    <col min="9742" max="9742" width="16.59765625" style="92" customWidth="1"/>
    <col min="9743" max="9759" width="13.59765625" style="92" customWidth="1"/>
    <col min="9760" max="9995" width="8.8984375" style="92"/>
    <col min="9996" max="9997" width="3.69921875" style="92" customWidth="1"/>
    <col min="9998" max="9998" width="16.59765625" style="92" customWidth="1"/>
    <col min="9999" max="10015" width="13.59765625" style="92" customWidth="1"/>
    <col min="10016" max="10251" width="8.8984375" style="92"/>
    <col min="10252" max="10253" width="3.69921875" style="92" customWidth="1"/>
    <col min="10254" max="10254" width="16.59765625" style="92" customWidth="1"/>
    <col min="10255" max="10271" width="13.59765625" style="92" customWidth="1"/>
    <col min="10272" max="10507" width="8.8984375" style="92"/>
    <col min="10508" max="10509" width="3.69921875" style="92" customWidth="1"/>
    <col min="10510" max="10510" width="16.59765625" style="92" customWidth="1"/>
    <col min="10511" max="10527" width="13.59765625" style="92" customWidth="1"/>
    <col min="10528" max="10763" width="8.8984375" style="92"/>
    <col min="10764" max="10765" width="3.69921875" style="92" customWidth="1"/>
    <col min="10766" max="10766" width="16.59765625" style="92" customWidth="1"/>
    <col min="10767" max="10783" width="13.59765625" style="92" customWidth="1"/>
    <col min="10784" max="11019" width="8.8984375" style="92"/>
    <col min="11020" max="11021" width="3.69921875" style="92" customWidth="1"/>
    <col min="11022" max="11022" width="16.59765625" style="92" customWidth="1"/>
    <col min="11023" max="11039" width="13.59765625" style="92" customWidth="1"/>
    <col min="11040" max="11275" width="8.8984375" style="92"/>
    <col min="11276" max="11277" width="3.69921875" style="92" customWidth="1"/>
    <col min="11278" max="11278" width="16.59765625" style="92" customWidth="1"/>
    <col min="11279" max="11295" width="13.59765625" style="92" customWidth="1"/>
    <col min="11296" max="11531" width="8.8984375" style="92"/>
    <col min="11532" max="11533" width="3.69921875" style="92" customWidth="1"/>
    <col min="11534" max="11534" width="16.59765625" style="92" customWidth="1"/>
    <col min="11535" max="11551" width="13.59765625" style="92" customWidth="1"/>
    <col min="11552" max="11787" width="8.8984375" style="92"/>
    <col min="11788" max="11789" width="3.69921875" style="92" customWidth="1"/>
    <col min="11790" max="11790" width="16.59765625" style="92" customWidth="1"/>
    <col min="11791" max="11807" width="13.59765625" style="92" customWidth="1"/>
    <col min="11808" max="12043" width="8.8984375" style="92"/>
    <col min="12044" max="12045" width="3.69921875" style="92" customWidth="1"/>
    <col min="12046" max="12046" width="16.59765625" style="92" customWidth="1"/>
    <col min="12047" max="12063" width="13.59765625" style="92" customWidth="1"/>
    <col min="12064" max="12299" width="8.8984375" style="92"/>
    <col min="12300" max="12301" width="3.69921875" style="92" customWidth="1"/>
    <col min="12302" max="12302" width="16.59765625" style="92" customWidth="1"/>
    <col min="12303" max="12319" width="13.59765625" style="92" customWidth="1"/>
    <col min="12320" max="12555" width="8.8984375" style="92"/>
    <col min="12556" max="12557" width="3.69921875" style="92" customWidth="1"/>
    <col min="12558" max="12558" width="16.59765625" style="92" customWidth="1"/>
    <col min="12559" max="12575" width="13.59765625" style="92" customWidth="1"/>
    <col min="12576" max="12811" width="8.8984375" style="92"/>
    <col min="12812" max="12813" width="3.69921875" style="92" customWidth="1"/>
    <col min="12814" max="12814" width="16.59765625" style="92" customWidth="1"/>
    <col min="12815" max="12831" width="13.59765625" style="92" customWidth="1"/>
    <col min="12832" max="13067" width="8.8984375" style="92"/>
    <col min="13068" max="13069" width="3.69921875" style="92" customWidth="1"/>
    <col min="13070" max="13070" width="16.59765625" style="92" customWidth="1"/>
    <col min="13071" max="13087" width="13.59765625" style="92" customWidth="1"/>
    <col min="13088" max="13323" width="8.8984375" style="92"/>
    <col min="13324" max="13325" width="3.69921875" style="92" customWidth="1"/>
    <col min="13326" max="13326" width="16.59765625" style="92" customWidth="1"/>
    <col min="13327" max="13343" width="13.59765625" style="92" customWidth="1"/>
    <col min="13344" max="13579" width="8.8984375" style="92"/>
    <col min="13580" max="13581" width="3.69921875" style="92" customWidth="1"/>
    <col min="13582" max="13582" width="16.59765625" style="92" customWidth="1"/>
    <col min="13583" max="13599" width="13.59765625" style="92" customWidth="1"/>
    <col min="13600" max="13835" width="8.8984375" style="92"/>
    <col min="13836" max="13837" width="3.69921875" style="92" customWidth="1"/>
    <col min="13838" max="13838" width="16.59765625" style="92" customWidth="1"/>
    <col min="13839" max="13855" width="13.59765625" style="92" customWidth="1"/>
    <col min="13856" max="14091" width="8.8984375" style="92"/>
    <col min="14092" max="14093" width="3.69921875" style="92" customWidth="1"/>
    <col min="14094" max="14094" width="16.59765625" style="92" customWidth="1"/>
    <col min="14095" max="14111" width="13.59765625" style="92" customWidth="1"/>
    <col min="14112" max="14347" width="8.8984375" style="92"/>
    <col min="14348" max="14349" width="3.69921875" style="92" customWidth="1"/>
    <col min="14350" max="14350" width="16.59765625" style="92" customWidth="1"/>
    <col min="14351" max="14367" width="13.59765625" style="92" customWidth="1"/>
    <col min="14368" max="14603" width="8.8984375" style="92"/>
    <col min="14604" max="14605" width="3.69921875" style="92" customWidth="1"/>
    <col min="14606" max="14606" width="16.59765625" style="92" customWidth="1"/>
    <col min="14607" max="14623" width="13.59765625" style="92" customWidth="1"/>
    <col min="14624" max="14859" width="8.8984375" style="92"/>
    <col min="14860" max="14861" width="3.69921875" style="92" customWidth="1"/>
    <col min="14862" max="14862" width="16.59765625" style="92" customWidth="1"/>
    <col min="14863" max="14879" width="13.59765625" style="92" customWidth="1"/>
    <col min="14880" max="15115" width="8.8984375" style="92"/>
    <col min="15116" max="15117" width="3.69921875" style="92" customWidth="1"/>
    <col min="15118" max="15118" width="16.59765625" style="92" customWidth="1"/>
    <col min="15119" max="15135" width="13.59765625" style="92" customWidth="1"/>
    <col min="15136" max="15371" width="8.8984375" style="92"/>
    <col min="15372" max="15373" width="3.69921875" style="92" customWidth="1"/>
    <col min="15374" max="15374" width="16.59765625" style="92" customWidth="1"/>
    <col min="15375" max="15391" width="13.59765625" style="92" customWidth="1"/>
    <col min="15392" max="15627" width="8.8984375" style="92"/>
    <col min="15628" max="15629" width="3.69921875" style="92" customWidth="1"/>
    <col min="15630" max="15630" width="16.59765625" style="92" customWidth="1"/>
    <col min="15631" max="15647" width="13.59765625" style="92" customWidth="1"/>
    <col min="15648" max="15883" width="8.8984375" style="92"/>
    <col min="15884" max="15885" width="3.69921875" style="92" customWidth="1"/>
    <col min="15886" max="15886" width="16.59765625" style="92" customWidth="1"/>
    <col min="15887" max="15903" width="13.59765625" style="92" customWidth="1"/>
    <col min="15904" max="16139" width="8.8984375" style="92"/>
    <col min="16140" max="16141" width="3.69921875" style="92" customWidth="1"/>
    <col min="16142" max="16142" width="16.59765625" style="92" customWidth="1"/>
    <col min="16143" max="16159" width="13.59765625" style="92" customWidth="1"/>
    <col min="16160" max="16384" width="8.8984375" style="92"/>
  </cols>
  <sheetData>
    <row r="1" spans="1:35" ht="24.9" customHeight="1" thickBot="1">
      <c r="C1" s="93" t="str">
        <f>"市町村別人口推移－平成23年～"&amp;現住前年&amp;"（各年3月1日現在）"</f>
        <v>市町村別人口推移－平成23年～令和6年（各年3月1日現在）</v>
      </c>
      <c r="P1" s="94"/>
      <c r="Q1" s="94" t="s">
        <v>89</v>
      </c>
      <c r="R1" s="93" t="str">
        <f>"市町村別人口推移－平成23年～"&amp;現住前年&amp;"（各年3月1日現在）"</f>
        <v>市町村別人口推移－平成23年～令和6年（各年3月1日現在）</v>
      </c>
      <c r="S1" s="93"/>
      <c r="T1" s="93"/>
      <c r="W1" s="94"/>
      <c r="X1" s="94"/>
      <c r="Y1" s="94"/>
      <c r="Z1" s="94"/>
      <c r="AA1" s="94"/>
      <c r="AB1" s="94"/>
      <c r="AC1" s="94"/>
      <c r="AD1" s="94"/>
      <c r="AE1" s="94" t="s">
        <v>89</v>
      </c>
    </row>
    <row r="2" spans="1:35" s="95" customFormat="1" ht="21" customHeight="1" thickBot="1">
      <c r="C2" s="96"/>
      <c r="D2" s="97" t="s">
        <v>90</v>
      </c>
      <c r="E2" s="97" t="s">
        <v>91</v>
      </c>
      <c r="F2" s="97" t="s">
        <v>92</v>
      </c>
      <c r="G2" s="97" t="s">
        <v>93</v>
      </c>
      <c r="H2" s="97" t="s">
        <v>94</v>
      </c>
      <c r="I2" s="97" t="s">
        <v>95</v>
      </c>
      <c r="J2" s="97" t="s">
        <v>96</v>
      </c>
      <c r="K2" s="97" t="s">
        <v>97</v>
      </c>
      <c r="L2" s="97" t="s">
        <v>98</v>
      </c>
      <c r="M2" s="97" t="s">
        <v>99</v>
      </c>
      <c r="N2" s="97" t="s">
        <v>100</v>
      </c>
      <c r="O2" s="98" t="s">
        <v>101</v>
      </c>
      <c r="P2" s="98" t="s">
        <v>102</v>
      </c>
      <c r="Q2" s="99" t="s">
        <v>103</v>
      </c>
      <c r="R2" s="96"/>
      <c r="S2" s="100" t="s">
        <v>104</v>
      </c>
      <c r="T2" s="101"/>
      <c r="U2" s="101"/>
      <c r="V2" s="101"/>
      <c r="W2" s="101"/>
      <c r="X2" s="101"/>
      <c r="Y2" s="101"/>
      <c r="Z2" s="102"/>
      <c r="AA2" s="103"/>
      <c r="AB2" s="103"/>
      <c r="AC2" s="103"/>
      <c r="AD2" s="104"/>
      <c r="AE2" s="104"/>
    </row>
    <row r="3" spans="1:35" s="105" customFormat="1" ht="44.25" customHeight="1" thickBot="1">
      <c r="C3" s="9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7"/>
      <c r="P3" s="107"/>
      <c r="Q3" s="108"/>
      <c r="R3" s="96"/>
      <c r="S3" s="109" t="s">
        <v>105</v>
      </c>
      <c r="T3" s="109" t="s">
        <v>106</v>
      </c>
      <c r="U3" s="110" t="s">
        <v>107</v>
      </c>
      <c r="V3" s="110" t="s">
        <v>108</v>
      </c>
      <c r="W3" s="109" t="s">
        <v>109</v>
      </c>
      <c r="X3" s="111" t="s">
        <v>110</v>
      </c>
      <c r="Y3" s="110" t="s">
        <v>111</v>
      </c>
      <c r="Z3" s="109" t="s">
        <v>112</v>
      </c>
      <c r="AA3" s="109" t="s">
        <v>113</v>
      </c>
      <c r="AB3" s="109" t="s">
        <v>114</v>
      </c>
      <c r="AC3" s="110" t="s">
        <v>115</v>
      </c>
      <c r="AD3" s="109" t="s">
        <v>116</v>
      </c>
      <c r="AE3" s="112" t="s">
        <v>117</v>
      </c>
    </row>
    <row r="4" spans="1:35" s="95" customFormat="1" ht="23.25" customHeight="1" thickBot="1">
      <c r="A4" s="95">
        <v>0</v>
      </c>
      <c r="B4" s="95">
        <v>0</v>
      </c>
      <c r="C4" s="113" t="s">
        <v>118</v>
      </c>
      <c r="D4" s="114">
        <v>2024401</v>
      </c>
      <c r="E4" s="114">
        <v>1978924</v>
      </c>
      <c r="F4" s="114">
        <v>1956711</v>
      </c>
      <c r="G4" s="115">
        <v>1943414</v>
      </c>
      <c r="H4" s="115">
        <v>1932392</v>
      </c>
      <c r="I4" s="115">
        <v>1909310</v>
      </c>
      <c r="J4" s="115">
        <v>1892982</v>
      </c>
      <c r="K4" s="115">
        <v>1874232</v>
      </c>
      <c r="L4" s="115">
        <v>1855265</v>
      </c>
      <c r="M4" s="115">
        <v>1836324</v>
      </c>
      <c r="N4" s="114">
        <v>1825325</v>
      </c>
      <c r="O4" s="115">
        <v>1803119</v>
      </c>
      <c r="P4" s="114">
        <v>1780252</v>
      </c>
      <c r="Q4" s="116">
        <v>1756857</v>
      </c>
      <c r="R4" s="113" t="s">
        <v>118</v>
      </c>
      <c r="S4" s="117">
        <f t="shared" ref="S4:AE19" si="0">IFERROR(E4-D4,"-")</f>
        <v>-45477</v>
      </c>
      <c r="T4" s="117">
        <f t="shared" si="0"/>
        <v>-22213</v>
      </c>
      <c r="U4" s="118">
        <f t="shared" si="0"/>
        <v>-13297</v>
      </c>
      <c r="V4" s="118">
        <f t="shared" si="0"/>
        <v>-11022</v>
      </c>
      <c r="W4" s="117">
        <f t="shared" si="0"/>
        <v>-23082</v>
      </c>
      <c r="X4" s="119">
        <f t="shared" si="0"/>
        <v>-16328</v>
      </c>
      <c r="Y4" s="118">
        <f t="shared" si="0"/>
        <v>-18750</v>
      </c>
      <c r="Z4" s="117">
        <f t="shared" si="0"/>
        <v>-18967</v>
      </c>
      <c r="AA4" s="117">
        <f t="shared" si="0"/>
        <v>-18941</v>
      </c>
      <c r="AB4" s="118">
        <f t="shared" si="0"/>
        <v>-10999</v>
      </c>
      <c r="AC4" s="118">
        <f t="shared" si="0"/>
        <v>-22206</v>
      </c>
      <c r="AD4" s="117">
        <f t="shared" si="0"/>
        <v>-22867</v>
      </c>
      <c r="AE4" s="120">
        <f t="shared" si="0"/>
        <v>-23395</v>
      </c>
      <c r="AG4" s="121"/>
      <c r="AI4" s="121"/>
    </row>
    <row r="5" spans="1:35" s="95" customFormat="1" ht="23.25" customHeight="1" thickTop="1">
      <c r="A5" s="95">
        <v>1</v>
      </c>
      <c r="B5" s="95">
        <v>1</v>
      </c>
      <c r="C5" s="122" t="s">
        <v>119</v>
      </c>
      <c r="D5" s="123">
        <v>291992</v>
      </c>
      <c r="E5" s="123">
        <v>286223</v>
      </c>
      <c r="F5" s="123">
        <v>283667</v>
      </c>
      <c r="G5" s="124">
        <v>283192</v>
      </c>
      <c r="H5" s="124">
        <v>282912</v>
      </c>
      <c r="I5" s="124">
        <v>293935</v>
      </c>
      <c r="J5" s="124">
        <v>292123</v>
      </c>
      <c r="K5" s="124">
        <v>290212</v>
      </c>
      <c r="L5" s="124">
        <v>287850</v>
      </c>
      <c r="M5" s="124">
        <v>285880</v>
      </c>
      <c r="N5" s="123">
        <v>281796</v>
      </c>
      <c r="O5" s="124">
        <v>279375</v>
      </c>
      <c r="P5" s="123">
        <v>276852</v>
      </c>
      <c r="Q5" s="125">
        <v>273895</v>
      </c>
      <c r="R5" s="122" t="s">
        <v>119</v>
      </c>
      <c r="S5" s="126">
        <f t="shared" si="0"/>
        <v>-5769</v>
      </c>
      <c r="T5" s="126">
        <f t="shared" si="0"/>
        <v>-2556</v>
      </c>
      <c r="U5" s="127">
        <f t="shared" si="0"/>
        <v>-475</v>
      </c>
      <c r="V5" s="127">
        <f t="shared" si="0"/>
        <v>-280</v>
      </c>
      <c r="W5" s="126">
        <f t="shared" si="0"/>
        <v>11023</v>
      </c>
      <c r="X5" s="128">
        <f t="shared" si="0"/>
        <v>-1812</v>
      </c>
      <c r="Y5" s="127">
        <f t="shared" si="0"/>
        <v>-1911</v>
      </c>
      <c r="Z5" s="126">
        <f t="shared" si="0"/>
        <v>-2362</v>
      </c>
      <c r="AA5" s="126">
        <f t="shared" si="0"/>
        <v>-1970</v>
      </c>
      <c r="AB5" s="127">
        <f t="shared" si="0"/>
        <v>-4084</v>
      </c>
      <c r="AC5" s="127">
        <f t="shared" si="0"/>
        <v>-2421</v>
      </c>
      <c r="AD5" s="126">
        <f t="shared" si="0"/>
        <v>-2523</v>
      </c>
      <c r="AE5" s="129">
        <f t="shared" si="0"/>
        <v>-2957</v>
      </c>
    </row>
    <row r="6" spans="1:35" s="95" customFormat="1" ht="23.25" customHeight="1">
      <c r="A6" s="95">
        <v>2</v>
      </c>
      <c r="B6" s="95">
        <v>9</v>
      </c>
      <c r="C6" s="130" t="s">
        <v>120</v>
      </c>
      <c r="D6" s="131">
        <v>59665</v>
      </c>
      <c r="E6" s="131">
        <v>58338</v>
      </c>
      <c r="F6" s="131">
        <v>57332</v>
      </c>
      <c r="G6" s="132">
        <v>56759</v>
      </c>
      <c r="H6" s="132">
        <v>56144</v>
      </c>
      <c r="I6" s="132">
        <v>57794</v>
      </c>
      <c r="J6" s="132">
        <v>57162</v>
      </c>
      <c r="K6" s="132">
        <v>56445</v>
      </c>
      <c r="L6" s="132">
        <v>55842</v>
      </c>
      <c r="M6" s="132">
        <v>55120</v>
      </c>
      <c r="N6" s="131">
        <v>53256</v>
      </c>
      <c r="O6" s="132">
        <v>52514</v>
      </c>
      <c r="P6" s="131">
        <v>51751</v>
      </c>
      <c r="Q6" s="133">
        <v>50920</v>
      </c>
      <c r="R6" s="130" t="s">
        <v>120</v>
      </c>
      <c r="S6" s="134">
        <f t="shared" si="0"/>
        <v>-1327</v>
      </c>
      <c r="T6" s="134">
        <f t="shared" si="0"/>
        <v>-1006</v>
      </c>
      <c r="U6" s="135">
        <f t="shared" si="0"/>
        <v>-573</v>
      </c>
      <c r="V6" s="135">
        <f t="shared" si="0"/>
        <v>-615</v>
      </c>
      <c r="W6" s="134">
        <f t="shared" si="0"/>
        <v>1650</v>
      </c>
      <c r="X6" s="136">
        <f t="shared" si="0"/>
        <v>-632</v>
      </c>
      <c r="Y6" s="135">
        <f t="shared" si="0"/>
        <v>-717</v>
      </c>
      <c r="Z6" s="134">
        <f t="shared" si="0"/>
        <v>-603</v>
      </c>
      <c r="AA6" s="134">
        <f t="shared" si="0"/>
        <v>-722</v>
      </c>
      <c r="AB6" s="135">
        <f t="shared" si="0"/>
        <v>-1864</v>
      </c>
      <c r="AC6" s="135">
        <f t="shared" si="0"/>
        <v>-742</v>
      </c>
      <c r="AD6" s="134">
        <f t="shared" si="0"/>
        <v>-763</v>
      </c>
      <c r="AE6" s="137">
        <f t="shared" si="0"/>
        <v>-831</v>
      </c>
    </row>
    <row r="7" spans="1:35" s="95" customFormat="1" ht="23.25" customHeight="1">
      <c r="A7" s="95">
        <v>3</v>
      </c>
      <c r="B7" s="95">
        <v>12</v>
      </c>
      <c r="C7" s="130" t="s">
        <v>121</v>
      </c>
      <c r="D7" s="131">
        <v>65749</v>
      </c>
      <c r="E7" s="131">
        <v>64427</v>
      </c>
      <c r="F7" s="131">
        <v>63355</v>
      </c>
      <c r="G7" s="132">
        <v>62499</v>
      </c>
      <c r="H7" s="132">
        <v>61903</v>
      </c>
      <c r="I7" s="132">
        <v>62027</v>
      </c>
      <c r="J7" s="132">
        <v>61284</v>
      </c>
      <c r="K7" s="132">
        <v>60510</v>
      </c>
      <c r="L7" s="132">
        <v>59821</v>
      </c>
      <c r="M7" s="132">
        <v>59043</v>
      </c>
      <c r="N7" s="131">
        <v>57869</v>
      </c>
      <c r="O7" s="132">
        <v>57009</v>
      </c>
      <c r="P7" s="131">
        <v>56157</v>
      </c>
      <c r="Q7" s="133">
        <v>55366</v>
      </c>
      <c r="R7" s="130" t="s">
        <v>121</v>
      </c>
      <c r="S7" s="134">
        <f t="shared" si="0"/>
        <v>-1322</v>
      </c>
      <c r="T7" s="134">
        <f t="shared" si="0"/>
        <v>-1072</v>
      </c>
      <c r="U7" s="135">
        <f t="shared" si="0"/>
        <v>-856</v>
      </c>
      <c r="V7" s="135">
        <f t="shared" si="0"/>
        <v>-596</v>
      </c>
      <c r="W7" s="134">
        <f t="shared" si="0"/>
        <v>124</v>
      </c>
      <c r="X7" s="136">
        <f t="shared" si="0"/>
        <v>-743</v>
      </c>
      <c r="Y7" s="135">
        <f t="shared" si="0"/>
        <v>-774</v>
      </c>
      <c r="Z7" s="134">
        <f t="shared" si="0"/>
        <v>-689</v>
      </c>
      <c r="AA7" s="134">
        <f t="shared" si="0"/>
        <v>-778</v>
      </c>
      <c r="AB7" s="135">
        <f t="shared" si="0"/>
        <v>-1174</v>
      </c>
      <c r="AC7" s="135">
        <f t="shared" si="0"/>
        <v>-860</v>
      </c>
      <c r="AD7" s="134">
        <f t="shared" si="0"/>
        <v>-852</v>
      </c>
      <c r="AE7" s="137">
        <f t="shared" si="0"/>
        <v>-791</v>
      </c>
    </row>
    <row r="8" spans="1:35" s="95" customFormat="1" ht="23.25" customHeight="1">
      <c r="A8" s="95">
        <v>4</v>
      </c>
      <c r="B8" s="95">
        <v>13</v>
      </c>
      <c r="C8" s="130" t="s">
        <v>122</v>
      </c>
      <c r="D8" s="131">
        <v>31507</v>
      </c>
      <c r="E8" s="131">
        <v>31094</v>
      </c>
      <c r="F8" s="131">
        <v>30838</v>
      </c>
      <c r="G8" s="132">
        <v>30639</v>
      </c>
      <c r="H8" s="132">
        <v>30486</v>
      </c>
      <c r="I8" s="132">
        <v>30878</v>
      </c>
      <c r="J8" s="132">
        <v>30835</v>
      </c>
      <c r="K8" s="132">
        <v>30705</v>
      </c>
      <c r="L8" s="132">
        <v>30680</v>
      </c>
      <c r="M8" s="132">
        <v>30411</v>
      </c>
      <c r="N8" s="131">
        <v>30219</v>
      </c>
      <c r="O8" s="132">
        <v>30116</v>
      </c>
      <c r="P8" s="131">
        <v>29994</v>
      </c>
      <c r="Q8" s="133">
        <v>29904</v>
      </c>
      <c r="R8" s="130" t="s">
        <v>122</v>
      </c>
      <c r="S8" s="134">
        <f t="shared" si="0"/>
        <v>-413</v>
      </c>
      <c r="T8" s="134">
        <f t="shared" si="0"/>
        <v>-256</v>
      </c>
      <c r="U8" s="135">
        <f t="shared" si="0"/>
        <v>-199</v>
      </c>
      <c r="V8" s="135">
        <f t="shared" si="0"/>
        <v>-153</v>
      </c>
      <c r="W8" s="134">
        <f t="shared" si="0"/>
        <v>392</v>
      </c>
      <c r="X8" s="136">
        <f t="shared" si="0"/>
        <v>-43</v>
      </c>
      <c r="Y8" s="135">
        <f t="shared" si="0"/>
        <v>-130</v>
      </c>
      <c r="Z8" s="134">
        <f t="shared" si="0"/>
        <v>-25</v>
      </c>
      <c r="AA8" s="134">
        <f t="shared" si="0"/>
        <v>-269</v>
      </c>
      <c r="AB8" s="135">
        <f t="shared" si="0"/>
        <v>-192</v>
      </c>
      <c r="AC8" s="135">
        <f t="shared" si="0"/>
        <v>-103</v>
      </c>
      <c r="AD8" s="134">
        <f t="shared" si="0"/>
        <v>-122</v>
      </c>
      <c r="AE8" s="137">
        <f t="shared" si="0"/>
        <v>-90</v>
      </c>
    </row>
    <row r="9" spans="1:35" s="95" customFormat="1" ht="23.25" customHeight="1">
      <c r="A9" s="95">
        <v>5</v>
      </c>
      <c r="B9" s="95">
        <v>14</v>
      </c>
      <c r="C9" s="130" t="s">
        <v>123</v>
      </c>
      <c r="D9" s="131">
        <v>12784</v>
      </c>
      <c r="E9" s="131">
        <v>12529</v>
      </c>
      <c r="F9" s="131">
        <v>12302</v>
      </c>
      <c r="G9" s="132">
        <v>12137</v>
      </c>
      <c r="H9" s="132">
        <v>12042</v>
      </c>
      <c r="I9" s="132">
        <v>12219</v>
      </c>
      <c r="J9" s="132">
        <v>12100</v>
      </c>
      <c r="K9" s="132">
        <v>11981</v>
      </c>
      <c r="L9" s="132">
        <v>11804</v>
      </c>
      <c r="M9" s="132">
        <v>11607</v>
      </c>
      <c r="N9" s="131">
        <v>11396</v>
      </c>
      <c r="O9" s="132">
        <v>11247</v>
      </c>
      <c r="P9" s="132">
        <v>11059</v>
      </c>
      <c r="Q9" s="133">
        <v>10895</v>
      </c>
      <c r="R9" s="130" t="s">
        <v>123</v>
      </c>
      <c r="S9" s="134">
        <f t="shared" si="0"/>
        <v>-255</v>
      </c>
      <c r="T9" s="134">
        <f t="shared" si="0"/>
        <v>-227</v>
      </c>
      <c r="U9" s="135">
        <f t="shared" si="0"/>
        <v>-165</v>
      </c>
      <c r="V9" s="135">
        <f t="shared" si="0"/>
        <v>-95</v>
      </c>
      <c r="W9" s="134">
        <f t="shared" si="0"/>
        <v>177</v>
      </c>
      <c r="X9" s="136">
        <f t="shared" si="0"/>
        <v>-119</v>
      </c>
      <c r="Y9" s="135">
        <f t="shared" si="0"/>
        <v>-119</v>
      </c>
      <c r="Z9" s="134">
        <f t="shared" si="0"/>
        <v>-177</v>
      </c>
      <c r="AA9" s="134">
        <f t="shared" si="0"/>
        <v>-197</v>
      </c>
      <c r="AB9" s="135">
        <f t="shared" si="0"/>
        <v>-211</v>
      </c>
      <c r="AC9" s="135">
        <f t="shared" si="0"/>
        <v>-149</v>
      </c>
      <c r="AD9" s="134">
        <f t="shared" si="0"/>
        <v>-188</v>
      </c>
      <c r="AE9" s="137">
        <f t="shared" si="0"/>
        <v>-164</v>
      </c>
    </row>
    <row r="10" spans="1:35" s="95" customFormat="1" ht="23.25" customHeight="1">
      <c r="A10" s="95">
        <v>6</v>
      </c>
      <c r="B10" s="95">
        <v>15</v>
      </c>
      <c r="C10" s="130" t="s">
        <v>124</v>
      </c>
      <c r="D10" s="131">
        <v>10029</v>
      </c>
      <c r="E10" s="131">
        <v>9912</v>
      </c>
      <c r="F10" s="131">
        <v>9723</v>
      </c>
      <c r="G10" s="132">
        <v>9604</v>
      </c>
      <c r="H10" s="132">
        <v>9452</v>
      </c>
      <c r="I10" s="132">
        <v>9449</v>
      </c>
      <c r="J10" s="132">
        <v>9345</v>
      </c>
      <c r="K10" s="132">
        <v>9175</v>
      </c>
      <c r="L10" s="132">
        <v>8996</v>
      </c>
      <c r="M10" s="132">
        <v>8829</v>
      </c>
      <c r="N10" s="131">
        <v>8572</v>
      </c>
      <c r="O10" s="132">
        <v>8369</v>
      </c>
      <c r="P10" s="132">
        <v>8140</v>
      </c>
      <c r="Q10" s="133">
        <v>7971</v>
      </c>
      <c r="R10" s="130" t="s">
        <v>124</v>
      </c>
      <c r="S10" s="134">
        <f t="shared" si="0"/>
        <v>-117</v>
      </c>
      <c r="T10" s="134">
        <f t="shared" si="0"/>
        <v>-189</v>
      </c>
      <c r="U10" s="135">
        <f t="shared" si="0"/>
        <v>-119</v>
      </c>
      <c r="V10" s="135">
        <f t="shared" si="0"/>
        <v>-152</v>
      </c>
      <c r="W10" s="134">
        <f t="shared" si="0"/>
        <v>-3</v>
      </c>
      <c r="X10" s="136">
        <f t="shared" si="0"/>
        <v>-104</v>
      </c>
      <c r="Y10" s="135">
        <f t="shared" si="0"/>
        <v>-170</v>
      </c>
      <c r="Z10" s="134">
        <f t="shared" si="0"/>
        <v>-179</v>
      </c>
      <c r="AA10" s="134">
        <f t="shared" si="0"/>
        <v>-167</v>
      </c>
      <c r="AB10" s="135">
        <f t="shared" si="0"/>
        <v>-257</v>
      </c>
      <c r="AC10" s="135">
        <f t="shared" si="0"/>
        <v>-203</v>
      </c>
      <c r="AD10" s="134">
        <f t="shared" si="0"/>
        <v>-229</v>
      </c>
      <c r="AE10" s="137">
        <f t="shared" si="0"/>
        <v>-169</v>
      </c>
    </row>
    <row r="11" spans="1:35" s="95" customFormat="1" ht="23.25" customHeight="1">
      <c r="A11" s="95">
        <v>7</v>
      </c>
      <c r="B11" s="95">
        <v>16</v>
      </c>
      <c r="C11" s="130" t="s">
        <v>125</v>
      </c>
      <c r="D11" s="131">
        <v>15505</v>
      </c>
      <c r="E11" s="131">
        <v>15073</v>
      </c>
      <c r="F11" s="131">
        <v>14757</v>
      </c>
      <c r="G11" s="132">
        <v>14439</v>
      </c>
      <c r="H11" s="132">
        <v>14205</v>
      </c>
      <c r="I11" s="132">
        <v>14317</v>
      </c>
      <c r="J11" s="132">
        <v>14017</v>
      </c>
      <c r="K11" s="132">
        <v>13621</v>
      </c>
      <c r="L11" s="132">
        <v>13265</v>
      </c>
      <c r="M11" s="132">
        <v>12923</v>
      </c>
      <c r="N11" s="131">
        <v>12014</v>
      </c>
      <c r="O11" s="132">
        <v>11727</v>
      </c>
      <c r="P11" s="132">
        <v>11401</v>
      </c>
      <c r="Q11" s="133">
        <v>11126</v>
      </c>
      <c r="R11" s="130" t="s">
        <v>125</v>
      </c>
      <c r="S11" s="134">
        <f t="shared" si="0"/>
        <v>-432</v>
      </c>
      <c r="T11" s="134">
        <f t="shared" si="0"/>
        <v>-316</v>
      </c>
      <c r="U11" s="135">
        <f t="shared" si="0"/>
        <v>-318</v>
      </c>
      <c r="V11" s="135">
        <f t="shared" si="0"/>
        <v>-234</v>
      </c>
      <c r="W11" s="134">
        <f t="shared" si="0"/>
        <v>112</v>
      </c>
      <c r="X11" s="136">
        <f t="shared" si="0"/>
        <v>-300</v>
      </c>
      <c r="Y11" s="135">
        <f t="shared" si="0"/>
        <v>-396</v>
      </c>
      <c r="Z11" s="134">
        <f t="shared" si="0"/>
        <v>-356</v>
      </c>
      <c r="AA11" s="134">
        <f t="shared" si="0"/>
        <v>-342</v>
      </c>
      <c r="AB11" s="135">
        <f t="shared" si="0"/>
        <v>-909</v>
      </c>
      <c r="AC11" s="135">
        <f t="shared" si="0"/>
        <v>-287</v>
      </c>
      <c r="AD11" s="134">
        <f t="shared" si="0"/>
        <v>-326</v>
      </c>
      <c r="AE11" s="137">
        <f t="shared" si="0"/>
        <v>-275</v>
      </c>
    </row>
    <row r="12" spans="1:35" s="95" customFormat="1" ht="23.25" customHeight="1">
      <c r="A12" s="95">
        <v>8</v>
      </c>
      <c r="B12" s="95">
        <v>17</v>
      </c>
      <c r="C12" s="130" t="s">
        <v>126</v>
      </c>
      <c r="D12" s="131">
        <v>8636</v>
      </c>
      <c r="E12" s="131">
        <v>8610</v>
      </c>
      <c r="F12" s="131">
        <v>8470</v>
      </c>
      <c r="G12" s="132">
        <v>8404</v>
      </c>
      <c r="H12" s="132">
        <v>8430</v>
      </c>
      <c r="I12" s="132">
        <v>8697</v>
      </c>
      <c r="J12" s="132">
        <v>8753</v>
      </c>
      <c r="K12" s="132">
        <v>8814</v>
      </c>
      <c r="L12" s="132">
        <v>8953</v>
      </c>
      <c r="M12" s="132">
        <v>8948</v>
      </c>
      <c r="N12" s="131">
        <v>8891</v>
      </c>
      <c r="O12" s="132">
        <v>8869</v>
      </c>
      <c r="P12" s="132">
        <v>8884</v>
      </c>
      <c r="Q12" s="133">
        <v>8900</v>
      </c>
      <c r="R12" s="130" t="s">
        <v>126</v>
      </c>
      <c r="S12" s="134">
        <f t="shared" si="0"/>
        <v>-26</v>
      </c>
      <c r="T12" s="134">
        <f t="shared" si="0"/>
        <v>-140</v>
      </c>
      <c r="U12" s="135">
        <f t="shared" si="0"/>
        <v>-66</v>
      </c>
      <c r="V12" s="135">
        <f t="shared" si="0"/>
        <v>26</v>
      </c>
      <c r="W12" s="134">
        <f t="shared" si="0"/>
        <v>267</v>
      </c>
      <c r="X12" s="136">
        <f t="shared" si="0"/>
        <v>56</v>
      </c>
      <c r="Y12" s="135">
        <f t="shared" si="0"/>
        <v>61</v>
      </c>
      <c r="Z12" s="134">
        <f t="shared" si="0"/>
        <v>139</v>
      </c>
      <c r="AA12" s="134">
        <f t="shared" si="0"/>
        <v>-5</v>
      </c>
      <c r="AB12" s="135">
        <f t="shared" si="0"/>
        <v>-57</v>
      </c>
      <c r="AC12" s="135">
        <f t="shared" si="0"/>
        <v>-22</v>
      </c>
      <c r="AD12" s="134">
        <f t="shared" si="0"/>
        <v>15</v>
      </c>
      <c r="AE12" s="137">
        <f t="shared" si="0"/>
        <v>16</v>
      </c>
    </row>
    <row r="13" spans="1:35" s="95" customFormat="1" ht="23.25" customHeight="1">
      <c r="A13" s="95">
        <v>9</v>
      </c>
      <c r="B13" s="95">
        <v>3</v>
      </c>
      <c r="C13" s="130" t="s">
        <v>127</v>
      </c>
      <c r="D13" s="131">
        <v>338882</v>
      </c>
      <c r="E13" s="131">
        <v>330878</v>
      </c>
      <c r="F13" s="131">
        <v>327910</v>
      </c>
      <c r="G13" s="132">
        <v>328279</v>
      </c>
      <c r="H13" s="132">
        <v>328920</v>
      </c>
      <c r="I13" s="132">
        <v>335737</v>
      </c>
      <c r="J13" s="132">
        <v>335124</v>
      </c>
      <c r="K13" s="132">
        <v>333981</v>
      </c>
      <c r="L13" s="132">
        <v>332232</v>
      </c>
      <c r="M13" s="132">
        <v>331183</v>
      </c>
      <c r="N13" s="131">
        <v>327040</v>
      </c>
      <c r="O13" s="132">
        <v>325136</v>
      </c>
      <c r="P13" s="132">
        <v>323005</v>
      </c>
      <c r="Q13" s="133">
        <v>320669</v>
      </c>
      <c r="R13" s="130" t="s">
        <v>127</v>
      </c>
      <c r="S13" s="134">
        <f t="shared" si="0"/>
        <v>-8004</v>
      </c>
      <c r="T13" s="134">
        <f t="shared" si="0"/>
        <v>-2968</v>
      </c>
      <c r="U13" s="135">
        <f t="shared" si="0"/>
        <v>369</v>
      </c>
      <c r="V13" s="135">
        <f t="shared" si="0"/>
        <v>641</v>
      </c>
      <c r="W13" s="134">
        <f t="shared" si="0"/>
        <v>6817</v>
      </c>
      <c r="X13" s="136">
        <f t="shared" si="0"/>
        <v>-613</v>
      </c>
      <c r="Y13" s="135">
        <f t="shared" si="0"/>
        <v>-1143</v>
      </c>
      <c r="Z13" s="134">
        <f t="shared" si="0"/>
        <v>-1749</v>
      </c>
      <c r="AA13" s="134">
        <f t="shared" si="0"/>
        <v>-1049</v>
      </c>
      <c r="AB13" s="135">
        <f t="shared" si="0"/>
        <v>-4143</v>
      </c>
      <c r="AC13" s="135">
        <f t="shared" si="0"/>
        <v>-1904</v>
      </c>
      <c r="AD13" s="134">
        <f t="shared" si="0"/>
        <v>-2131</v>
      </c>
      <c r="AE13" s="137">
        <f t="shared" si="0"/>
        <v>-2336</v>
      </c>
    </row>
    <row r="14" spans="1:35" s="95" customFormat="1" ht="23.25" customHeight="1">
      <c r="A14" s="95">
        <v>10</v>
      </c>
      <c r="B14" s="95">
        <v>6</v>
      </c>
      <c r="C14" s="130" t="s">
        <v>128</v>
      </c>
      <c r="D14" s="131">
        <v>79109</v>
      </c>
      <c r="E14" s="131">
        <v>78025</v>
      </c>
      <c r="F14" s="131">
        <v>77428</v>
      </c>
      <c r="G14" s="132">
        <v>77146</v>
      </c>
      <c r="H14" s="132">
        <v>76843</v>
      </c>
      <c r="I14" s="132">
        <v>77369</v>
      </c>
      <c r="J14" s="132">
        <v>76904</v>
      </c>
      <c r="K14" s="132">
        <v>76455</v>
      </c>
      <c r="L14" s="132">
        <v>76082</v>
      </c>
      <c r="M14" s="132">
        <v>75605</v>
      </c>
      <c r="N14" s="131">
        <v>74778</v>
      </c>
      <c r="O14" s="132">
        <v>74102</v>
      </c>
      <c r="P14" s="132">
        <v>73505</v>
      </c>
      <c r="Q14" s="133">
        <v>72679</v>
      </c>
      <c r="R14" s="130" t="s">
        <v>128</v>
      </c>
      <c r="S14" s="134">
        <f t="shared" si="0"/>
        <v>-1084</v>
      </c>
      <c r="T14" s="134">
        <f t="shared" si="0"/>
        <v>-597</v>
      </c>
      <c r="U14" s="135">
        <f t="shared" si="0"/>
        <v>-282</v>
      </c>
      <c r="V14" s="135">
        <f t="shared" si="0"/>
        <v>-303</v>
      </c>
      <c r="W14" s="134">
        <f t="shared" si="0"/>
        <v>526</v>
      </c>
      <c r="X14" s="136">
        <f t="shared" si="0"/>
        <v>-465</v>
      </c>
      <c r="Y14" s="135">
        <f t="shared" si="0"/>
        <v>-449</v>
      </c>
      <c r="Z14" s="134">
        <f t="shared" si="0"/>
        <v>-373</v>
      </c>
      <c r="AA14" s="134">
        <f t="shared" si="0"/>
        <v>-477</v>
      </c>
      <c r="AB14" s="135">
        <f t="shared" si="0"/>
        <v>-827</v>
      </c>
      <c r="AC14" s="135">
        <f t="shared" si="0"/>
        <v>-676</v>
      </c>
      <c r="AD14" s="134">
        <f t="shared" si="0"/>
        <v>-597</v>
      </c>
      <c r="AE14" s="137">
        <f t="shared" si="0"/>
        <v>-826</v>
      </c>
    </row>
    <row r="15" spans="1:35" s="95" customFormat="1" ht="23.25" customHeight="1">
      <c r="A15" s="95">
        <v>11</v>
      </c>
      <c r="B15" s="95">
        <v>10</v>
      </c>
      <c r="C15" s="130" t="s">
        <v>129</v>
      </c>
      <c r="D15" s="131">
        <v>40234</v>
      </c>
      <c r="E15" s="131">
        <v>39360</v>
      </c>
      <c r="F15" s="131">
        <v>38765</v>
      </c>
      <c r="G15" s="132">
        <v>38180</v>
      </c>
      <c r="H15" s="132">
        <v>37583</v>
      </c>
      <c r="I15" s="132">
        <v>38253</v>
      </c>
      <c r="J15" s="132">
        <v>37662</v>
      </c>
      <c r="K15" s="132">
        <v>37025</v>
      </c>
      <c r="L15" s="132">
        <v>36465</v>
      </c>
      <c r="M15" s="132">
        <v>35702</v>
      </c>
      <c r="N15" s="131">
        <v>34921</v>
      </c>
      <c r="O15" s="132">
        <v>34127</v>
      </c>
      <c r="P15" s="132">
        <v>33463</v>
      </c>
      <c r="Q15" s="133">
        <v>32792</v>
      </c>
      <c r="R15" s="130" t="s">
        <v>129</v>
      </c>
      <c r="S15" s="134">
        <f t="shared" si="0"/>
        <v>-874</v>
      </c>
      <c r="T15" s="134">
        <f t="shared" si="0"/>
        <v>-595</v>
      </c>
      <c r="U15" s="135">
        <f t="shared" si="0"/>
        <v>-585</v>
      </c>
      <c r="V15" s="135">
        <f t="shared" si="0"/>
        <v>-597</v>
      </c>
      <c r="W15" s="134">
        <f t="shared" si="0"/>
        <v>670</v>
      </c>
      <c r="X15" s="136">
        <f t="shared" si="0"/>
        <v>-591</v>
      </c>
      <c r="Y15" s="135">
        <f t="shared" si="0"/>
        <v>-637</v>
      </c>
      <c r="Z15" s="134">
        <f t="shared" si="0"/>
        <v>-560</v>
      </c>
      <c r="AA15" s="134">
        <f t="shared" si="0"/>
        <v>-763</v>
      </c>
      <c r="AB15" s="135">
        <f t="shared" si="0"/>
        <v>-781</v>
      </c>
      <c r="AC15" s="135">
        <f t="shared" si="0"/>
        <v>-794</v>
      </c>
      <c r="AD15" s="134">
        <f t="shared" si="0"/>
        <v>-664</v>
      </c>
      <c r="AE15" s="137">
        <f t="shared" si="0"/>
        <v>-671</v>
      </c>
    </row>
    <row r="16" spans="1:35" s="95" customFormat="1" ht="23.25" customHeight="1">
      <c r="A16" s="95">
        <v>12</v>
      </c>
      <c r="B16" s="95">
        <v>18</v>
      </c>
      <c r="C16" s="130" t="s">
        <v>130</v>
      </c>
      <c r="D16" s="131">
        <v>12811</v>
      </c>
      <c r="E16" s="131">
        <v>12717</v>
      </c>
      <c r="F16" s="131">
        <v>12583</v>
      </c>
      <c r="G16" s="132">
        <v>12580</v>
      </c>
      <c r="H16" s="132">
        <v>12586</v>
      </c>
      <c r="I16" s="132">
        <v>12518</v>
      </c>
      <c r="J16" s="132">
        <v>12434</v>
      </c>
      <c r="K16" s="132">
        <v>12347</v>
      </c>
      <c r="L16" s="132">
        <v>12305</v>
      </c>
      <c r="M16" s="132">
        <v>12267</v>
      </c>
      <c r="N16" s="131">
        <v>12288</v>
      </c>
      <c r="O16" s="132">
        <v>12235</v>
      </c>
      <c r="P16" s="132">
        <v>12137</v>
      </c>
      <c r="Q16" s="133">
        <v>12071</v>
      </c>
      <c r="R16" s="130" t="s">
        <v>130</v>
      </c>
      <c r="S16" s="134">
        <f t="shared" si="0"/>
        <v>-94</v>
      </c>
      <c r="T16" s="134">
        <f t="shared" si="0"/>
        <v>-134</v>
      </c>
      <c r="U16" s="135">
        <f t="shared" si="0"/>
        <v>-3</v>
      </c>
      <c r="V16" s="135">
        <f t="shared" si="0"/>
        <v>6</v>
      </c>
      <c r="W16" s="134">
        <f t="shared" si="0"/>
        <v>-68</v>
      </c>
      <c r="X16" s="136">
        <f t="shared" si="0"/>
        <v>-84</v>
      </c>
      <c r="Y16" s="135">
        <f t="shared" si="0"/>
        <v>-87</v>
      </c>
      <c r="Z16" s="134">
        <f t="shared" si="0"/>
        <v>-42</v>
      </c>
      <c r="AA16" s="134">
        <f t="shared" si="0"/>
        <v>-38</v>
      </c>
      <c r="AB16" s="135">
        <f t="shared" si="0"/>
        <v>21</v>
      </c>
      <c r="AC16" s="135">
        <f t="shared" si="0"/>
        <v>-53</v>
      </c>
      <c r="AD16" s="134">
        <f t="shared" si="0"/>
        <v>-98</v>
      </c>
      <c r="AE16" s="137">
        <f t="shared" si="0"/>
        <v>-66</v>
      </c>
    </row>
    <row r="17" spans="1:31" s="95" customFormat="1" ht="23.25" customHeight="1">
      <c r="A17" s="95">
        <v>13</v>
      </c>
      <c r="B17" s="95">
        <v>19</v>
      </c>
      <c r="C17" s="130" t="s">
        <v>131</v>
      </c>
      <c r="D17" s="131">
        <v>6247</v>
      </c>
      <c r="E17" s="131">
        <v>6101</v>
      </c>
      <c r="F17" s="131">
        <v>5993</v>
      </c>
      <c r="G17" s="132">
        <v>5899</v>
      </c>
      <c r="H17" s="132">
        <v>5787</v>
      </c>
      <c r="I17" s="132">
        <v>5570</v>
      </c>
      <c r="J17" s="132">
        <v>5509</v>
      </c>
      <c r="K17" s="132">
        <v>5383</v>
      </c>
      <c r="L17" s="132">
        <v>5310</v>
      </c>
      <c r="M17" s="132">
        <v>5237</v>
      </c>
      <c r="N17" s="131">
        <v>5148</v>
      </c>
      <c r="O17" s="132">
        <v>5056</v>
      </c>
      <c r="P17" s="132">
        <v>4939</v>
      </c>
      <c r="Q17" s="133">
        <v>4887</v>
      </c>
      <c r="R17" s="130" t="s">
        <v>131</v>
      </c>
      <c r="S17" s="134">
        <f t="shared" si="0"/>
        <v>-146</v>
      </c>
      <c r="T17" s="134">
        <f t="shared" si="0"/>
        <v>-108</v>
      </c>
      <c r="U17" s="135">
        <f t="shared" si="0"/>
        <v>-94</v>
      </c>
      <c r="V17" s="135">
        <f t="shared" si="0"/>
        <v>-112</v>
      </c>
      <c r="W17" s="134">
        <f t="shared" si="0"/>
        <v>-217</v>
      </c>
      <c r="X17" s="136">
        <f t="shared" si="0"/>
        <v>-61</v>
      </c>
      <c r="Y17" s="135">
        <f t="shared" si="0"/>
        <v>-126</v>
      </c>
      <c r="Z17" s="134">
        <f t="shared" si="0"/>
        <v>-73</v>
      </c>
      <c r="AA17" s="134">
        <f t="shared" si="0"/>
        <v>-73</v>
      </c>
      <c r="AB17" s="135">
        <f t="shared" si="0"/>
        <v>-89</v>
      </c>
      <c r="AC17" s="135">
        <f t="shared" si="0"/>
        <v>-92</v>
      </c>
      <c r="AD17" s="134">
        <f t="shared" si="0"/>
        <v>-117</v>
      </c>
      <c r="AE17" s="137">
        <f t="shared" si="0"/>
        <v>-52</v>
      </c>
    </row>
    <row r="18" spans="1:31" s="95" customFormat="1" ht="23.25" customHeight="1">
      <c r="A18" s="95">
        <v>14</v>
      </c>
      <c r="B18" s="95">
        <v>43</v>
      </c>
      <c r="C18" s="130" t="s">
        <v>132</v>
      </c>
      <c r="D18" s="131">
        <v>17717</v>
      </c>
      <c r="E18" s="131">
        <v>17522</v>
      </c>
      <c r="F18" s="131">
        <v>17264</v>
      </c>
      <c r="G18" s="132">
        <v>16981</v>
      </c>
      <c r="H18" s="132">
        <v>16690</v>
      </c>
      <c r="I18" s="132">
        <v>15715</v>
      </c>
      <c r="J18" s="132">
        <v>15402</v>
      </c>
      <c r="K18" s="132">
        <v>15122</v>
      </c>
      <c r="L18" s="132">
        <v>14867</v>
      </c>
      <c r="M18" s="132">
        <v>14561</v>
      </c>
      <c r="N18" s="131">
        <v>14506</v>
      </c>
      <c r="O18" s="132">
        <v>14159</v>
      </c>
      <c r="P18" s="132">
        <v>13897</v>
      </c>
      <c r="Q18" s="133">
        <v>13677</v>
      </c>
      <c r="R18" s="130" t="s">
        <v>132</v>
      </c>
      <c r="S18" s="134">
        <f t="shared" si="0"/>
        <v>-195</v>
      </c>
      <c r="T18" s="134">
        <f t="shared" si="0"/>
        <v>-258</v>
      </c>
      <c r="U18" s="135">
        <f t="shared" si="0"/>
        <v>-283</v>
      </c>
      <c r="V18" s="135">
        <f t="shared" si="0"/>
        <v>-291</v>
      </c>
      <c r="W18" s="134">
        <f t="shared" si="0"/>
        <v>-975</v>
      </c>
      <c r="X18" s="136">
        <f t="shared" si="0"/>
        <v>-313</v>
      </c>
      <c r="Y18" s="135">
        <f t="shared" si="0"/>
        <v>-280</v>
      </c>
      <c r="Z18" s="134">
        <f t="shared" si="0"/>
        <v>-255</v>
      </c>
      <c r="AA18" s="134">
        <f t="shared" si="0"/>
        <v>-306</v>
      </c>
      <c r="AB18" s="135">
        <f t="shared" si="0"/>
        <v>-55</v>
      </c>
      <c r="AC18" s="135">
        <f t="shared" si="0"/>
        <v>-347</v>
      </c>
      <c r="AD18" s="134">
        <f t="shared" si="0"/>
        <v>-262</v>
      </c>
      <c r="AE18" s="137">
        <f t="shared" si="0"/>
        <v>-220</v>
      </c>
    </row>
    <row r="19" spans="1:31" s="95" customFormat="1" ht="23.25" customHeight="1">
      <c r="A19" s="95">
        <v>15</v>
      </c>
      <c r="B19" s="95">
        <v>44</v>
      </c>
      <c r="C19" s="130" t="s">
        <v>133</v>
      </c>
      <c r="D19" s="131">
        <v>7231</v>
      </c>
      <c r="E19" s="131">
        <v>7104</v>
      </c>
      <c r="F19" s="131">
        <v>7031</v>
      </c>
      <c r="G19" s="132">
        <v>6981</v>
      </c>
      <c r="H19" s="132">
        <v>6869</v>
      </c>
      <c r="I19" s="132">
        <v>6757</v>
      </c>
      <c r="J19" s="132">
        <v>6723</v>
      </c>
      <c r="K19" s="132">
        <v>6670</v>
      </c>
      <c r="L19" s="132">
        <v>6552</v>
      </c>
      <c r="M19" s="132">
        <v>6455</v>
      </c>
      <c r="N19" s="131">
        <v>6318</v>
      </c>
      <c r="O19" s="132">
        <v>6215</v>
      </c>
      <c r="P19" s="132">
        <v>6097</v>
      </c>
      <c r="Q19" s="133">
        <v>5975</v>
      </c>
      <c r="R19" s="130" t="s">
        <v>133</v>
      </c>
      <c r="S19" s="134">
        <f t="shared" si="0"/>
        <v>-127</v>
      </c>
      <c r="T19" s="134">
        <f t="shared" si="0"/>
        <v>-73</v>
      </c>
      <c r="U19" s="135">
        <f t="shared" si="0"/>
        <v>-50</v>
      </c>
      <c r="V19" s="135">
        <f t="shared" si="0"/>
        <v>-112</v>
      </c>
      <c r="W19" s="134">
        <f t="shared" si="0"/>
        <v>-112</v>
      </c>
      <c r="X19" s="136">
        <f t="shared" si="0"/>
        <v>-34</v>
      </c>
      <c r="Y19" s="135">
        <f t="shared" si="0"/>
        <v>-53</v>
      </c>
      <c r="Z19" s="134">
        <f t="shared" si="0"/>
        <v>-118</v>
      </c>
      <c r="AA19" s="134">
        <f t="shared" si="0"/>
        <v>-97</v>
      </c>
      <c r="AB19" s="135">
        <f t="shared" si="0"/>
        <v>-137</v>
      </c>
      <c r="AC19" s="135">
        <f t="shared" si="0"/>
        <v>-103</v>
      </c>
      <c r="AD19" s="134">
        <f t="shared" si="0"/>
        <v>-118</v>
      </c>
      <c r="AE19" s="137">
        <f t="shared" si="0"/>
        <v>-122</v>
      </c>
    </row>
    <row r="20" spans="1:31" s="95" customFormat="1" ht="23.25" customHeight="1">
      <c r="A20" s="95">
        <v>16</v>
      </c>
      <c r="B20" s="95">
        <v>45</v>
      </c>
      <c r="C20" s="130" t="s">
        <v>134</v>
      </c>
      <c r="D20" s="131">
        <v>6888</v>
      </c>
      <c r="E20" s="131">
        <v>6767</v>
      </c>
      <c r="F20" s="131">
        <v>6649</v>
      </c>
      <c r="G20" s="132">
        <v>6541</v>
      </c>
      <c r="H20" s="132">
        <v>6424</v>
      </c>
      <c r="I20" s="132">
        <v>6451</v>
      </c>
      <c r="J20" s="132">
        <v>6328</v>
      </c>
      <c r="K20" s="132">
        <v>6217</v>
      </c>
      <c r="L20" s="132">
        <v>6052</v>
      </c>
      <c r="M20" s="132">
        <v>5918</v>
      </c>
      <c r="N20" s="131">
        <v>5793</v>
      </c>
      <c r="O20" s="132">
        <v>5602</v>
      </c>
      <c r="P20" s="132">
        <v>5493</v>
      </c>
      <c r="Q20" s="133">
        <v>5365</v>
      </c>
      <c r="R20" s="130" t="s">
        <v>134</v>
      </c>
      <c r="S20" s="134">
        <f t="shared" ref="S20:AE78" si="1">IFERROR(E20-D20,"-")</f>
        <v>-121</v>
      </c>
      <c r="T20" s="134">
        <f t="shared" si="1"/>
        <v>-118</v>
      </c>
      <c r="U20" s="135">
        <f t="shared" si="1"/>
        <v>-108</v>
      </c>
      <c r="V20" s="135">
        <f t="shared" si="1"/>
        <v>-117</v>
      </c>
      <c r="W20" s="134">
        <f t="shared" si="1"/>
        <v>27</v>
      </c>
      <c r="X20" s="136">
        <f t="shared" si="1"/>
        <v>-123</v>
      </c>
      <c r="Y20" s="135">
        <f t="shared" si="1"/>
        <v>-111</v>
      </c>
      <c r="Z20" s="134">
        <f t="shared" si="1"/>
        <v>-165</v>
      </c>
      <c r="AA20" s="134">
        <f t="shared" si="1"/>
        <v>-134</v>
      </c>
      <c r="AB20" s="135">
        <f t="shared" si="1"/>
        <v>-125</v>
      </c>
      <c r="AC20" s="135">
        <f t="shared" si="1"/>
        <v>-191</v>
      </c>
      <c r="AD20" s="134">
        <f t="shared" si="1"/>
        <v>-109</v>
      </c>
      <c r="AE20" s="137">
        <f t="shared" si="1"/>
        <v>-128</v>
      </c>
    </row>
    <row r="21" spans="1:31" s="95" customFormat="1" ht="23.25" customHeight="1">
      <c r="A21" s="95">
        <v>17</v>
      </c>
      <c r="B21" s="95">
        <v>46</v>
      </c>
      <c r="C21" s="130" t="s">
        <v>135</v>
      </c>
      <c r="D21" s="131">
        <v>6839</v>
      </c>
      <c r="E21" s="131">
        <v>6763</v>
      </c>
      <c r="F21" s="131">
        <v>6742</v>
      </c>
      <c r="G21" s="132">
        <v>6670</v>
      </c>
      <c r="H21" s="132">
        <v>6594</v>
      </c>
      <c r="I21" s="132">
        <v>6526</v>
      </c>
      <c r="J21" s="132">
        <v>6392</v>
      </c>
      <c r="K21" s="132">
        <v>6318</v>
      </c>
      <c r="L21" s="132">
        <v>6207</v>
      </c>
      <c r="M21" s="132">
        <v>6089</v>
      </c>
      <c r="N21" s="131">
        <v>6013</v>
      </c>
      <c r="O21" s="132">
        <v>5909</v>
      </c>
      <c r="P21" s="132">
        <v>5743</v>
      </c>
      <c r="Q21" s="133">
        <v>5645</v>
      </c>
      <c r="R21" s="130" t="s">
        <v>135</v>
      </c>
      <c r="S21" s="134">
        <f t="shared" si="1"/>
        <v>-76</v>
      </c>
      <c r="T21" s="134">
        <f t="shared" si="1"/>
        <v>-21</v>
      </c>
      <c r="U21" s="135">
        <f t="shared" si="1"/>
        <v>-72</v>
      </c>
      <c r="V21" s="135">
        <f t="shared" si="1"/>
        <v>-76</v>
      </c>
      <c r="W21" s="134">
        <f t="shared" si="1"/>
        <v>-68</v>
      </c>
      <c r="X21" s="136">
        <f t="shared" si="1"/>
        <v>-134</v>
      </c>
      <c r="Y21" s="135">
        <f t="shared" si="1"/>
        <v>-74</v>
      </c>
      <c r="Z21" s="134">
        <f t="shared" si="1"/>
        <v>-111</v>
      </c>
      <c r="AA21" s="134">
        <f t="shared" si="1"/>
        <v>-118</v>
      </c>
      <c r="AB21" s="135">
        <f t="shared" si="1"/>
        <v>-76</v>
      </c>
      <c r="AC21" s="135">
        <f t="shared" si="1"/>
        <v>-104</v>
      </c>
      <c r="AD21" s="134">
        <f t="shared" si="1"/>
        <v>-166</v>
      </c>
      <c r="AE21" s="137">
        <f t="shared" si="1"/>
        <v>-98</v>
      </c>
    </row>
    <row r="22" spans="1:31" s="95" customFormat="1" ht="23.25" customHeight="1">
      <c r="A22" s="95">
        <v>18</v>
      </c>
      <c r="B22" s="95">
        <v>47</v>
      </c>
      <c r="C22" s="130" t="s">
        <v>136</v>
      </c>
      <c r="D22" s="131">
        <v>5981</v>
      </c>
      <c r="E22" s="131">
        <v>5869</v>
      </c>
      <c r="F22" s="131">
        <v>5718</v>
      </c>
      <c r="G22" s="132">
        <v>5620</v>
      </c>
      <c r="H22" s="132">
        <v>5537</v>
      </c>
      <c r="I22" s="132">
        <v>5345</v>
      </c>
      <c r="J22" s="132">
        <v>5174</v>
      </c>
      <c r="K22" s="132">
        <v>4991</v>
      </c>
      <c r="L22" s="132">
        <v>4889</v>
      </c>
      <c r="M22" s="132">
        <v>4749</v>
      </c>
      <c r="N22" s="131">
        <v>4772</v>
      </c>
      <c r="O22" s="132">
        <v>4622</v>
      </c>
      <c r="P22" s="132">
        <v>4539</v>
      </c>
      <c r="Q22" s="133">
        <v>4403</v>
      </c>
      <c r="R22" s="130" t="s">
        <v>136</v>
      </c>
      <c r="S22" s="134">
        <f t="shared" si="1"/>
        <v>-112</v>
      </c>
      <c r="T22" s="134">
        <f t="shared" si="1"/>
        <v>-151</v>
      </c>
      <c r="U22" s="135">
        <f t="shared" si="1"/>
        <v>-98</v>
      </c>
      <c r="V22" s="135">
        <f t="shared" si="1"/>
        <v>-83</v>
      </c>
      <c r="W22" s="134">
        <f t="shared" si="1"/>
        <v>-192</v>
      </c>
      <c r="X22" s="136">
        <f t="shared" si="1"/>
        <v>-171</v>
      </c>
      <c r="Y22" s="135">
        <f t="shared" si="1"/>
        <v>-183</v>
      </c>
      <c r="Z22" s="134">
        <f t="shared" si="1"/>
        <v>-102</v>
      </c>
      <c r="AA22" s="134">
        <f t="shared" si="1"/>
        <v>-140</v>
      </c>
      <c r="AB22" s="135">
        <f t="shared" si="1"/>
        <v>23</v>
      </c>
      <c r="AC22" s="135">
        <f t="shared" si="1"/>
        <v>-150</v>
      </c>
      <c r="AD22" s="134">
        <f t="shared" si="1"/>
        <v>-83</v>
      </c>
      <c r="AE22" s="137">
        <f t="shared" si="1"/>
        <v>-136</v>
      </c>
    </row>
    <row r="23" spans="1:31" s="95" customFormat="1" ht="23.25" customHeight="1">
      <c r="A23" s="95">
        <v>19</v>
      </c>
      <c r="B23" s="95">
        <v>48</v>
      </c>
      <c r="C23" s="130" t="s">
        <v>137</v>
      </c>
      <c r="D23" s="131">
        <v>18089</v>
      </c>
      <c r="E23" s="131">
        <v>17837</v>
      </c>
      <c r="F23" s="131">
        <v>17631</v>
      </c>
      <c r="G23" s="132">
        <v>17402</v>
      </c>
      <c r="H23" s="132">
        <v>17171</v>
      </c>
      <c r="I23" s="132">
        <v>18213</v>
      </c>
      <c r="J23" s="132">
        <v>18085</v>
      </c>
      <c r="K23" s="132">
        <v>17870</v>
      </c>
      <c r="L23" s="132">
        <v>17694</v>
      </c>
      <c r="M23" s="132">
        <v>17471</v>
      </c>
      <c r="N23" s="131">
        <v>16959</v>
      </c>
      <c r="O23" s="132">
        <v>16792</v>
      </c>
      <c r="P23" s="132">
        <v>16593</v>
      </c>
      <c r="Q23" s="133">
        <v>16416</v>
      </c>
      <c r="R23" s="130" t="s">
        <v>137</v>
      </c>
      <c r="S23" s="134">
        <f t="shared" si="1"/>
        <v>-252</v>
      </c>
      <c r="T23" s="134">
        <f t="shared" si="1"/>
        <v>-206</v>
      </c>
      <c r="U23" s="135">
        <f t="shared" si="1"/>
        <v>-229</v>
      </c>
      <c r="V23" s="135">
        <f t="shared" si="1"/>
        <v>-231</v>
      </c>
      <c r="W23" s="134">
        <f t="shared" si="1"/>
        <v>1042</v>
      </c>
      <c r="X23" s="136">
        <f t="shared" si="1"/>
        <v>-128</v>
      </c>
      <c r="Y23" s="135">
        <f t="shared" si="1"/>
        <v>-215</v>
      </c>
      <c r="Z23" s="134">
        <f t="shared" si="1"/>
        <v>-176</v>
      </c>
      <c r="AA23" s="134">
        <f t="shared" si="1"/>
        <v>-223</v>
      </c>
      <c r="AB23" s="135">
        <f t="shared" si="1"/>
        <v>-512</v>
      </c>
      <c r="AC23" s="135">
        <f t="shared" si="1"/>
        <v>-167</v>
      </c>
      <c r="AD23" s="134">
        <f t="shared" si="1"/>
        <v>-199</v>
      </c>
      <c r="AE23" s="137">
        <f t="shared" si="1"/>
        <v>-177</v>
      </c>
    </row>
    <row r="24" spans="1:31" s="95" customFormat="1" ht="23.25" customHeight="1">
      <c r="A24" s="95">
        <v>20</v>
      </c>
      <c r="B24" s="95">
        <v>49</v>
      </c>
      <c r="C24" s="130" t="s">
        <v>138</v>
      </c>
      <c r="D24" s="131">
        <v>11141</v>
      </c>
      <c r="E24" s="131">
        <v>10914</v>
      </c>
      <c r="F24" s="131">
        <v>10678</v>
      </c>
      <c r="G24" s="132">
        <v>10529</v>
      </c>
      <c r="H24" s="132">
        <v>10367</v>
      </c>
      <c r="I24" s="132">
        <v>10402</v>
      </c>
      <c r="J24" s="132">
        <v>10239</v>
      </c>
      <c r="K24" s="132">
        <v>10118</v>
      </c>
      <c r="L24" s="132">
        <v>9859</v>
      </c>
      <c r="M24" s="132">
        <v>9636</v>
      </c>
      <c r="N24" s="131">
        <v>9434</v>
      </c>
      <c r="O24" s="132">
        <v>9134</v>
      </c>
      <c r="P24" s="132">
        <v>8908</v>
      </c>
      <c r="Q24" s="133">
        <v>8700</v>
      </c>
      <c r="R24" s="130" t="s">
        <v>138</v>
      </c>
      <c r="S24" s="134">
        <f t="shared" si="1"/>
        <v>-227</v>
      </c>
      <c r="T24" s="134">
        <f t="shared" si="1"/>
        <v>-236</v>
      </c>
      <c r="U24" s="135">
        <f t="shared" si="1"/>
        <v>-149</v>
      </c>
      <c r="V24" s="135">
        <f t="shared" si="1"/>
        <v>-162</v>
      </c>
      <c r="W24" s="134">
        <f t="shared" si="1"/>
        <v>35</v>
      </c>
      <c r="X24" s="136">
        <f t="shared" si="1"/>
        <v>-163</v>
      </c>
      <c r="Y24" s="135">
        <f t="shared" si="1"/>
        <v>-121</v>
      </c>
      <c r="Z24" s="134">
        <f t="shared" si="1"/>
        <v>-259</v>
      </c>
      <c r="AA24" s="134">
        <f t="shared" si="1"/>
        <v>-223</v>
      </c>
      <c r="AB24" s="135">
        <f t="shared" si="1"/>
        <v>-202</v>
      </c>
      <c r="AC24" s="135">
        <f t="shared" si="1"/>
        <v>-300</v>
      </c>
      <c r="AD24" s="134">
        <f t="shared" si="1"/>
        <v>-226</v>
      </c>
      <c r="AE24" s="137">
        <f t="shared" si="1"/>
        <v>-208</v>
      </c>
    </row>
    <row r="25" spans="1:31" s="95" customFormat="1" ht="23.25" customHeight="1">
      <c r="A25" s="95">
        <v>21</v>
      </c>
      <c r="B25" s="95">
        <v>5</v>
      </c>
      <c r="C25" s="130" t="s">
        <v>139</v>
      </c>
      <c r="D25" s="131">
        <v>64602</v>
      </c>
      <c r="E25" s="131">
        <v>63869</v>
      </c>
      <c r="F25" s="131">
        <v>63227</v>
      </c>
      <c r="G25" s="132">
        <v>62914</v>
      </c>
      <c r="H25" s="132">
        <v>62606</v>
      </c>
      <c r="I25" s="132">
        <v>61714</v>
      </c>
      <c r="J25" s="132">
        <v>61157</v>
      </c>
      <c r="K25" s="132">
        <v>60595</v>
      </c>
      <c r="L25" s="132">
        <v>60103</v>
      </c>
      <c r="M25" s="132">
        <v>59563</v>
      </c>
      <c r="N25" s="131">
        <v>59251</v>
      </c>
      <c r="O25" s="132">
        <v>58530</v>
      </c>
      <c r="P25" s="131">
        <v>57874</v>
      </c>
      <c r="Q25" s="133">
        <v>56959</v>
      </c>
      <c r="R25" s="130" t="s">
        <v>139</v>
      </c>
      <c r="S25" s="134">
        <f t="shared" si="1"/>
        <v>-733</v>
      </c>
      <c r="T25" s="134">
        <f t="shared" si="1"/>
        <v>-642</v>
      </c>
      <c r="U25" s="135">
        <f t="shared" si="1"/>
        <v>-313</v>
      </c>
      <c r="V25" s="135">
        <f t="shared" si="1"/>
        <v>-308</v>
      </c>
      <c r="W25" s="134">
        <f t="shared" si="1"/>
        <v>-892</v>
      </c>
      <c r="X25" s="136">
        <f t="shared" si="1"/>
        <v>-557</v>
      </c>
      <c r="Y25" s="135">
        <f t="shared" si="1"/>
        <v>-562</v>
      </c>
      <c r="Z25" s="134">
        <f t="shared" si="1"/>
        <v>-492</v>
      </c>
      <c r="AA25" s="134">
        <f t="shared" si="1"/>
        <v>-540</v>
      </c>
      <c r="AB25" s="135">
        <f t="shared" si="1"/>
        <v>-312</v>
      </c>
      <c r="AC25" s="135">
        <f t="shared" si="1"/>
        <v>-721</v>
      </c>
      <c r="AD25" s="134">
        <f t="shared" si="1"/>
        <v>-656</v>
      </c>
      <c r="AE25" s="137">
        <f t="shared" si="1"/>
        <v>-915</v>
      </c>
    </row>
    <row r="26" spans="1:31" s="95" customFormat="1" ht="23.25" customHeight="1">
      <c r="A26" s="95">
        <v>22</v>
      </c>
      <c r="B26" s="95">
        <v>35</v>
      </c>
      <c r="C26" s="130" t="s">
        <v>140</v>
      </c>
      <c r="D26" s="131">
        <v>19729</v>
      </c>
      <c r="E26" s="131">
        <v>19630</v>
      </c>
      <c r="F26" s="131">
        <v>19805</v>
      </c>
      <c r="G26" s="132">
        <v>19795</v>
      </c>
      <c r="H26" s="132">
        <v>19765</v>
      </c>
      <c r="I26" s="132">
        <v>20367</v>
      </c>
      <c r="J26" s="132">
        <v>20359</v>
      </c>
      <c r="K26" s="132">
        <v>20420</v>
      </c>
      <c r="L26" s="132">
        <v>20439</v>
      </c>
      <c r="M26" s="132">
        <v>20531</v>
      </c>
      <c r="N26" s="131">
        <v>20808</v>
      </c>
      <c r="O26" s="132">
        <v>20788</v>
      </c>
      <c r="P26" s="131">
        <v>20894</v>
      </c>
      <c r="Q26" s="133">
        <v>21085</v>
      </c>
      <c r="R26" s="130" t="s">
        <v>140</v>
      </c>
      <c r="S26" s="134">
        <f t="shared" si="1"/>
        <v>-99</v>
      </c>
      <c r="T26" s="134">
        <f t="shared" si="1"/>
        <v>175</v>
      </c>
      <c r="U26" s="135">
        <f t="shared" si="1"/>
        <v>-10</v>
      </c>
      <c r="V26" s="135">
        <f t="shared" si="1"/>
        <v>-30</v>
      </c>
      <c r="W26" s="134">
        <f t="shared" si="1"/>
        <v>602</v>
      </c>
      <c r="X26" s="136">
        <f t="shared" si="1"/>
        <v>-8</v>
      </c>
      <c r="Y26" s="135">
        <f t="shared" si="1"/>
        <v>61</v>
      </c>
      <c r="Z26" s="134">
        <f t="shared" si="1"/>
        <v>19</v>
      </c>
      <c r="AA26" s="134">
        <f t="shared" si="1"/>
        <v>92</v>
      </c>
      <c r="AB26" s="135">
        <f t="shared" si="1"/>
        <v>277</v>
      </c>
      <c r="AC26" s="135">
        <f t="shared" si="1"/>
        <v>-20</v>
      </c>
      <c r="AD26" s="134">
        <f t="shared" si="1"/>
        <v>106</v>
      </c>
      <c r="AE26" s="137">
        <f t="shared" si="1"/>
        <v>191</v>
      </c>
    </row>
    <row r="27" spans="1:31" s="95" customFormat="1" ht="23.25" customHeight="1">
      <c r="A27" s="95">
        <v>23</v>
      </c>
      <c r="B27" s="95">
        <v>36</v>
      </c>
      <c r="C27" s="130" t="s">
        <v>141</v>
      </c>
      <c r="D27" s="131">
        <v>6771</v>
      </c>
      <c r="E27" s="131">
        <v>6660</v>
      </c>
      <c r="F27" s="131">
        <v>6626</v>
      </c>
      <c r="G27" s="132">
        <v>6582</v>
      </c>
      <c r="H27" s="132">
        <v>6544</v>
      </c>
      <c r="I27" s="132">
        <v>6504</v>
      </c>
      <c r="J27" s="132">
        <v>6415</v>
      </c>
      <c r="K27" s="132">
        <v>6360</v>
      </c>
      <c r="L27" s="132">
        <v>6281</v>
      </c>
      <c r="M27" s="132">
        <v>6252</v>
      </c>
      <c r="N27" s="131">
        <v>6182</v>
      </c>
      <c r="O27" s="132">
        <v>6123</v>
      </c>
      <c r="P27" s="131">
        <v>6027</v>
      </c>
      <c r="Q27" s="133">
        <v>5979</v>
      </c>
      <c r="R27" s="130" t="s">
        <v>141</v>
      </c>
      <c r="S27" s="134">
        <f t="shared" si="1"/>
        <v>-111</v>
      </c>
      <c r="T27" s="134">
        <f t="shared" si="1"/>
        <v>-34</v>
      </c>
      <c r="U27" s="135">
        <f t="shared" si="1"/>
        <v>-44</v>
      </c>
      <c r="V27" s="135">
        <f t="shared" si="1"/>
        <v>-38</v>
      </c>
      <c r="W27" s="134">
        <f t="shared" si="1"/>
        <v>-40</v>
      </c>
      <c r="X27" s="136">
        <f t="shared" si="1"/>
        <v>-89</v>
      </c>
      <c r="Y27" s="135">
        <f t="shared" si="1"/>
        <v>-55</v>
      </c>
      <c r="Z27" s="134">
        <f t="shared" si="1"/>
        <v>-79</v>
      </c>
      <c r="AA27" s="134">
        <f t="shared" si="1"/>
        <v>-29</v>
      </c>
      <c r="AB27" s="135">
        <f t="shared" si="1"/>
        <v>-70</v>
      </c>
      <c r="AC27" s="135">
        <f t="shared" si="1"/>
        <v>-59</v>
      </c>
      <c r="AD27" s="134">
        <f t="shared" si="1"/>
        <v>-96</v>
      </c>
      <c r="AE27" s="137">
        <f t="shared" si="1"/>
        <v>-48</v>
      </c>
    </row>
    <row r="28" spans="1:31" s="95" customFormat="1" ht="23.25" customHeight="1">
      <c r="A28" s="95">
        <v>24</v>
      </c>
      <c r="B28" s="95">
        <v>37</v>
      </c>
      <c r="C28" s="130" t="s">
        <v>142</v>
      </c>
      <c r="D28" s="131">
        <v>5121</v>
      </c>
      <c r="E28" s="131">
        <v>5090</v>
      </c>
      <c r="F28" s="131">
        <v>5045</v>
      </c>
      <c r="G28" s="132">
        <v>5003</v>
      </c>
      <c r="H28" s="132">
        <v>5050</v>
      </c>
      <c r="I28" s="132">
        <v>4982</v>
      </c>
      <c r="J28" s="132">
        <v>4975</v>
      </c>
      <c r="K28" s="132">
        <v>4938</v>
      </c>
      <c r="L28" s="132">
        <v>4873</v>
      </c>
      <c r="M28" s="132">
        <v>4849</v>
      </c>
      <c r="N28" s="131">
        <v>4874</v>
      </c>
      <c r="O28" s="132">
        <v>4776</v>
      </c>
      <c r="P28" s="131">
        <v>4751</v>
      </c>
      <c r="Q28" s="133">
        <v>4698</v>
      </c>
      <c r="R28" s="130" t="s">
        <v>142</v>
      </c>
      <c r="S28" s="134">
        <f t="shared" si="1"/>
        <v>-31</v>
      </c>
      <c r="T28" s="134">
        <f t="shared" si="1"/>
        <v>-45</v>
      </c>
      <c r="U28" s="135">
        <f t="shared" si="1"/>
        <v>-42</v>
      </c>
      <c r="V28" s="135">
        <f t="shared" si="1"/>
        <v>47</v>
      </c>
      <c r="W28" s="134">
        <f t="shared" si="1"/>
        <v>-68</v>
      </c>
      <c r="X28" s="136">
        <f t="shared" si="1"/>
        <v>-7</v>
      </c>
      <c r="Y28" s="135">
        <f t="shared" si="1"/>
        <v>-37</v>
      </c>
      <c r="Z28" s="134">
        <f t="shared" si="1"/>
        <v>-65</v>
      </c>
      <c r="AA28" s="134">
        <f t="shared" si="1"/>
        <v>-24</v>
      </c>
      <c r="AB28" s="135">
        <f t="shared" si="1"/>
        <v>25</v>
      </c>
      <c r="AC28" s="135">
        <f t="shared" si="1"/>
        <v>-98</v>
      </c>
      <c r="AD28" s="134">
        <f t="shared" si="1"/>
        <v>-25</v>
      </c>
      <c r="AE28" s="137">
        <f t="shared" si="1"/>
        <v>-53</v>
      </c>
    </row>
    <row r="29" spans="1:31" s="95" customFormat="1" ht="23.25" customHeight="1">
      <c r="A29" s="95">
        <v>25</v>
      </c>
      <c r="B29" s="95">
        <v>38</v>
      </c>
      <c r="C29" s="130" t="s">
        <v>143</v>
      </c>
      <c r="D29" s="131">
        <v>18365</v>
      </c>
      <c r="E29" s="131">
        <v>18152</v>
      </c>
      <c r="F29" s="131">
        <v>18052</v>
      </c>
      <c r="G29" s="132">
        <v>17967</v>
      </c>
      <c r="H29" s="132">
        <v>17890</v>
      </c>
      <c r="I29" s="132">
        <v>17368</v>
      </c>
      <c r="J29" s="132">
        <v>17300</v>
      </c>
      <c r="K29" s="132">
        <v>17145</v>
      </c>
      <c r="L29" s="132">
        <v>17001</v>
      </c>
      <c r="M29" s="132">
        <v>16928</v>
      </c>
      <c r="N29" s="131">
        <v>17265</v>
      </c>
      <c r="O29" s="132">
        <v>17110</v>
      </c>
      <c r="P29" s="131">
        <v>17060</v>
      </c>
      <c r="Q29" s="133">
        <v>16985</v>
      </c>
      <c r="R29" s="130" t="s">
        <v>143</v>
      </c>
      <c r="S29" s="134">
        <f t="shared" si="1"/>
        <v>-213</v>
      </c>
      <c r="T29" s="134">
        <f t="shared" si="1"/>
        <v>-100</v>
      </c>
      <c r="U29" s="135">
        <f t="shared" si="1"/>
        <v>-85</v>
      </c>
      <c r="V29" s="135">
        <f t="shared" si="1"/>
        <v>-77</v>
      </c>
      <c r="W29" s="134">
        <f t="shared" si="1"/>
        <v>-522</v>
      </c>
      <c r="X29" s="136">
        <f t="shared" si="1"/>
        <v>-68</v>
      </c>
      <c r="Y29" s="135">
        <f t="shared" si="1"/>
        <v>-155</v>
      </c>
      <c r="Z29" s="134">
        <f t="shared" si="1"/>
        <v>-144</v>
      </c>
      <c r="AA29" s="134">
        <f t="shared" si="1"/>
        <v>-73</v>
      </c>
      <c r="AB29" s="135">
        <f t="shared" si="1"/>
        <v>337</v>
      </c>
      <c r="AC29" s="135">
        <f t="shared" si="1"/>
        <v>-155</v>
      </c>
      <c r="AD29" s="134">
        <f t="shared" si="1"/>
        <v>-50</v>
      </c>
      <c r="AE29" s="137">
        <f t="shared" si="1"/>
        <v>-75</v>
      </c>
    </row>
    <row r="30" spans="1:31" s="95" customFormat="1" ht="23.25" customHeight="1">
      <c r="A30" s="95">
        <v>26</v>
      </c>
      <c r="B30" s="95">
        <v>39</v>
      </c>
      <c r="C30" s="130" t="s">
        <v>144</v>
      </c>
      <c r="D30" s="131">
        <v>15011</v>
      </c>
      <c r="E30" s="131">
        <v>14852</v>
      </c>
      <c r="F30" s="131">
        <v>14637</v>
      </c>
      <c r="G30" s="132">
        <v>14518</v>
      </c>
      <c r="H30" s="132">
        <v>14402</v>
      </c>
      <c r="I30" s="132">
        <v>14205</v>
      </c>
      <c r="J30" s="132">
        <v>13996</v>
      </c>
      <c r="K30" s="132">
        <v>13852</v>
      </c>
      <c r="L30" s="132">
        <v>13680</v>
      </c>
      <c r="M30" s="132">
        <v>13450</v>
      </c>
      <c r="N30" s="131">
        <v>13255</v>
      </c>
      <c r="O30" s="132">
        <v>12999</v>
      </c>
      <c r="P30" s="131">
        <v>12796</v>
      </c>
      <c r="Q30" s="133">
        <v>12534</v>
      </c>
      <c r="R30" s="130" t="s">
        <v>144</v>
      </c>
      <c r="S30" s="134">
        <f t="shared" si="1"/>
        <v>-159</v>
      </c>
      <c r="T30" s="134">
        <f t="shared" si="1"/>
        <v>-215</v>
      </c>
      <c r="U30" s="135">
        <f t="shared" si="1"/>
        <v>-119</v>
      </c>
      <c r="V30" s="135">
        <f t="shared" si="1"/>
        <v>-116</v>
      </c>
      <c r="W30" s="134">
        <f t="shared" si="1"/>
        <v>-197</v>
      </c>
      <c r="X30" s="136">
        <f t="shared" si="1"/>
        <v>-209</v>
      </c>
      <c r="Y30" s="135">
        <f t="shared" si="1"/>
        <v>-144</v>
      </c>
      <c r="Z30" s="134">
        <f t="shared" si="1"/>
        <v>-172</v>
      </c>
      <c r="AA30" s="134">
        <f t="shared" si="1"/>
        <v>-230</v>
      </c>
      <c r="AB30" s="135">
        <f t="shared" si="1"/>
        <v>-195</v>
      </c>
      <c r="AC30" s="135">
        <f t="shared" si="1"/>
        <v>-256</v>
      </c>
      <c r="AD30" s="134">
        <f t="shared" si="1"/>
        <v>-203</v>
      </c>
      <c r="AE30" s="137">
        <f t="shared" si="1"/>
        <v>-262</v>
      </c>
    </row>
    <row r="31" spans="1:31" s="95" customFormat="1" ht="23.25" customHeight="1">
      <c r="A31" s="95">
        <v>27</v>
      </c>
      <c r="B31" s="95">
        <v>40</v>
      </c>
      <c r="C31" s="130" t="s">
        <v>145</v>
      </c>
      <c r="D31" s="131">
        <v>6318</v>
      </c>
      <c r="E31" s="131">
        <v>6232</v>
      </c>
      <c r="F31" s="131">
        <v>6112</v>
      </c>
      <c r="G31" s="132">
        <v>6044</v>
      </c>
      <c r="H31" s="132">
        <v>5940</v>
      </c>
      <c r="I31" s="132">
        <v>5944</v>
      </c>
      <c r="J31" s="132">
        <v>5808</v>
      </c>
      <c r="K31" s="132">
        <v>5683</v>
      </c>
      <c r="L31" s="132">
        <v>5586</v>
      </c>
      <c r="M31" s="132">
        <v>5488</v>
      </c>
      <c r="N31" s="131">
        <v>5330</v>
      </c>
      <c r="O31" s="132">
        <v>5212</v>
      </c>
      <c r="P31" s="131">
        <v>5090</v>
      </c>
      <c r="Q31" s="133">
        <v>4994</v>
      </c>
      <c r="R31" s="130" t="s">
        <v>145</v>
      </c>
      <c r="S31" s="134">
        <f t="shared" si="1"/>
        <v>-86</v>
      </c>
      <c r="T31" s="134">
        <f t="shared" si="1"/>
        <v>-120</v>
      </c>
      <c r="U31" s="135">
        <f t="shared" si="1"/>
        <v>-68</v>
      </c>
      <c r="V31" s="135">
        <f t="shared" si="1"/>
        <v>-104</v>
      </c>
      <c r="W31" s="134">
        <f t="shared" si="1"/>
        <v>4</v>
      </c>
      <c r="X31" s="136">
        <f t="shared" si="1"/>
        <v>-136</v>
      </c>
      <c r="Y31" s="135">
        <f t="shared" si="1"/>
        <v>-125</v>
      </c>
      <c r="Z31" s="134">
        <f t="shared" si="1"/>
        <v>-97</v>
      </c>
      <c r="AA31" s="134">
        <f t="shared" si="1"/>
        <v>-98</v>
      </c>
      <c r="AB31" s="135">
        <f t="shared" si="1"/>
        <v>-158</v>
      </c>
      <c r="AC31" s="135">
        <f t="shared" si="1"/>
        <v>-118</v>
      </c>
      <c r="AD31" s="134">
        <f t="shared" si="1"/>
        <v>-122</v>
      </c>
      <c r="AE31" s="137">
        <f t="shared" si="1"/>
        <v>-96</v>
      </c>
    </row>
    <row r="32" spans="1:31" s="95" customFormat="1" ht="23.25" customHeight="1">
      <c r="A32" s="95">
        <v>28</v>
      </c>
      <c r="B32" s="95">
        <v>41</v>
      </c>
      <c r="C32" s="130" t="s">
        <v>146</v>
      </c>
      <c r="D32" s="131">
        <v>9811</v>
      </c>
      <c r="E32" s="131">
        <v>9651</v>
      </c>
      <c r="F32" s="131">
        <v>9489</v>
      </c>
      <c r="G32" s="132">
        <v>9358</v>
      </c>
      <c r="H32" s="132">
        <v>9246</v>
      </c>
      <c r="I32" s="132">
        <v>9075</v>
      </c>
      <c r="J32" s="132">
        <v>8928</v>
      </c>
      <c r="K32" s="132">
        <v>8756</v>
      </c>
      <c r="L32" s="132">
        <v>8516</v>
      </c>
      <c r="M32" s="132">
        <v>8339</v>
      </c>
      <c r="N32" s="131">
        <v>8275</v>
      </c>
      <c r="O32" s="132">
        <v>8125</v>
      </c>
      <c r="P32" s="131">
        <v>7985</v>
      </c>
      <c r="Q32" s="133">
        <v>7784</v>
      </c>
      <c r="R32" s="130" t="s">
        <v>146</v>
      </c>
      <c r="S32" s="134">
        <f t="shared" si="1"/>
        <v>-160</v>
      </c>
      <c r="T32" s="134">
        <f t="shared" si="1"/>
        <v>-162</v>
      </c>
      <c r="U32" s="135">
        <f t="shared" si="1"/>
        <v>-131</v>
      </c>
      <c r="V32" s="135">
        <f t="shared" si="1"/>
        <v>-112</v>
      </c>
      <c r="W32" s="134">
        <f t="shared" si="1"/>
        <v>-171</v>
      </c>
      <c r="X32" s="136">
        <f t="shared" si="1"/>
        <v>-147</v>
      </c>
      <c r="Y32" s="135">
        <f t="shared" si="1"/>
        <v>-172</v>
      </c>
      <c r="Z32" s="134">
        <f t="shared" si="1"/>
        <v>-240</v>
      </c>
      <c r="AA32" s="134">
        <f t="shared" si="1"/>
        <v>-177</v>
      </c>
      <c r="AB32" s="135">
        <f t="shared" si="1"/>
        <v>-64</v>
      </c>
      <c r="AC32" s="135">
        <f t="shared" si="1"/>
        <v>-150</v>
      </c>
      <c r="AD32" s="134">
        <f t="shared" si="1"/>
        <v>-140</v>
      </c>
      <c r="AE32" s="137">
        <f t="shared" si="1"/>
        <v>-201</v>
      </c>
    </row>
    <row r="33" spans="1:31" s="95" customFormat="1" ht="23.25" customHeight="1">
      <c r="A33" s="95">
        <v>29</v>
      </c>
      <c r="B33" s="95">
        <v>42</v>
      </c>
      <c r="C33" s="130" t="s">
        <v>147</v>
      </c>
      <c r="D33" s="131">
        <v>3966</v>
      </c>
      <c r="E33" s="131">
        <v>3871</v>
      </c>
      <c r="F33" s="131">
        <v>3787</v>
      </c>
      <c r="G33" s="132">
        <v>3713</v>
      </c>
      <c r="H33" s="132">
        <v>3647</v>
      </c>
      <c r="I33" s="132">
        <v>3549</v>
      </c>
      <c r="J33" s="132">
        <v>3404</v>
      </c>
      <c r="K33" s="132">
        <v>3284</v>
      </c>
      <c r="L33" s="132">
        <v>3163</v>
      </c>
      <c r="M33" s="132">
        <v>3075</v>
      </c>
      <c r="N33" s="131">
        <v>3009</v>
      </c>
      <c r="O33" s="132">
        <v>2916</v>
      </c>
      <c r="P33" s="131">
        <v>2826</v>
      </c>
      <c r="Q33" s="133">
        <v>2765</v>
      </c>
      <c r="R33" s="130" t="s">
        <v>147</v>
      </c>
      <c r="S33" s="134">
        <f t="shared" si="1"/>
        <v>-95</v>
      </c>
      <c r="T33" s="134">
        <f t="shared" si="1"/>
        <v>-84</v>
      </c>
      <c r="U33" s="135">
        <f t="shared" si="1"/>
        <v>-74</v>
      </c>
      <c r="V33" s="135">
        <f t="shared" si="1"/>
        <v>-66</v>
      </c>
      <c r="W33" s="134">
        <f t="shared" si="1"/>
        <v>-98</v>
      </c>
      <c r="X33" s="136">
        <f t="shared" si="1"/>
        <v>-145</v>
      </c>
      <c r="Y33" s="135">
        <f t="shared" si="1"/>
        <v>-120</v>
      </c>
      <c r="Z33" s="134">
        <f t="shared" si="1"/>
        <v>-121</v>
      </c>
      <c r="AA33" s="134">
        <f t="shared" si="1"/>
        <v>-88</v>
      </c>
      <c r="AB33" s="135">
        <f t="shared" si="1"/>
        <v>-66</v>
      </c>
      <c r="AC33" s="135">
        <f t="shared" si="1"/>
        <v>-93</v>
      </c>
      <c r="AD33" s="134">
        <f t="shared" si="1"/>
        <v>-90</v>
      </c>
      <c r="AE33" s="137">
        <f t="shared" si="1"/>
        <v>-61</v>
      </c>
    </row>
    <row r="34" spans="1:31" s="95" customFormat="1" ht="23.25" customHeight="1">
      <c r="A34" s="95">
        <v>30</v>
      </c>
      <c r="B34" s="95">
        <v>2</v>
      </c>
      <c r="C34" s="130" t="s">
        <v>148</v>
      </c>
      <c r="D34" s="131">
        <v>125872</v>
      </c>
      <c r="E34" s="131">
        <v>125301</v>
      </c>
      <c r="F34" s="131">
        <v>124325</v>
      </c>
      <c r="G34" s="132">
        <v>123277</v>
      </c>
      <c r="H34" s="132">
        <v>122389</v>
      </c>
      <c r="I34" s="132">
        <v>123730</v>
      </c>
      <c r="J34" s="132">
        <v>122508</v>
      </c>
      <c r="K34" s="132">
        <v>121607</v>
      </c>
      <c r="L34" s="132">
        <v>120442</v>
      </c>
      <c r="M34" s="132">
        <v>119232</v>
      </c>
      <c r="N34" s="131">
        <v>116960</v>
      </c>
      <c r="O34" s="132">
        <v>115397</v>
      </c>
      <c r="P34" s="131">
        <v>113993</v>
      </c>
      <c r="Q34" s="133">
        <v>112246</v>
      </c>
      <c r="R34" s="130" t="s">
        <v>148</v>
      </c>
      <c r="S34" s="134">
        <f t="shared" si="1"/>
        <v>-571</v>
      </c>
      <c r="T34" s="134">
        <f t="shared" si="1"/>
        <v>-976</v>
      </c>
      <c r="U34" s="135">
        <f t="shared" si="1"/>
        <v>-1048</v>
      </c>
      <c r="V34" s="135">
        <f t="shared" si="1"/>
        <v>-888</v>
      </c>
      <c r="W34" s="134">
        <f t="shared" si="1"/>
        <v>1341</v>
      </c>
      <c r="X34" s="136">
        <f t="shared" si="1"/>
        <v>-1222</v>
      </c>
      <c r="Y34" s="135">
        <f t="shared" si="1"/>
        <v>-901</v>
      </c>
      <c r="Z34" s="134">
        <f t="shared" si="1"/>
        <v>-1165</v>
      </c>
      <c r="AA34" s="134">
        <f t="shared" si="1"/>
        <v>-1210</v>
      </c>
      <c r="AB34" s="135">
        <f t="shared" si="1"/>
        <v>-2272</v>
      </c>
      <c r="AC34" s="135">
        <f t="shared" si="1"/>
        <v>-1563</v>
      </c>
      <c r="AD34" s="134">
        <f t="shared" si="1"/>
        <v>-1404</v>
      </c>
      <c r="AE34" s="137">
        <f t="shared" si="1"/>
        <v>-1747</v>
      </c>
    </row>
    <row r="35" spans="1:31" s="95" customFormat="1" ht="23.25" customHeight="1">
      <c r="A35" s="95">
        <v>31</v>
      </c>
      <c r="B35" s="95">
        <v>7</v>
      </c>
      <c r="C35" s="130" t="s">
        <v>149</v>
      </c>
      <c r="D35" s="131">
        <v>52180</v>
      </c>
      <c r="E35" s="131">
        <v>51559</v>
      </c>
      <c r="F35" s="131">
        <v>50847</v>
      </c>
      <c r="G35" s="132">
        <v>50210</v>
      </c>
      <c r="H35" s="132">
        <v>49641</v>
      </c>
      <c r="I35" s="132">
        <v>49084</v>
      </c>
      <c r="J35" s="132">
        <v>48500</v>
      </c>
      <c r="K35" s="132">
        <v>47662</v>
      </c>
      <c r="L35" s="132">
        <v>46974</v>
      </c>
      <c r="M35" s="132">
        <v>46269</v>
      </c>
      <c r="N35" s="131">
        <v>44553</v>
      </c>
      <c r="O35" s="132">
        <v>43936</v>
      </c>
      <c r="P35" s="131">
        <v>42978</v>
      </c>
      <c r="Q35" s="133">
        <v>42207</v>
      </c>
      <c r="R35" s="130" t="s">
        <v>149</v>
      </c>
      <c r="S35" s="134">
        <f t="shared" si="1"/>
        <v>-621</v>
      </c>
      <c r="T35" s="134">
        <f t="shared" si="1"/>
        <v>-712</v>
      </c>
      <c r="U35" s="135">
        <f t="shared" si="1"/>
        <v>-637</v>
      </c>
      <c r="V35" s="135">
        <f t="shared" si="1"/>
        <v>-569</v>
      </c>
      <c r="W35" s="134">
        <f t="shared" si="1"/>
        <v>-557</v>
      </c>
      <c r="X35" s="136">
        <f t="shared" si="1"/>
        <v>-584</v>
      </c>
      <c r="Y35" s="135">
        <f t="shared" si="1"/>
        <v>-838</v>
      </c>
      <c r="Z35" s="134">
        <f t="shared" si="1"/>
        <v>-688</v>
      </c>
      <c r="AA35" s="134">
        <f t="shared" si="1"/>
        <v>-705</v>
      </c>
      <c r="AB35" s="135">
        <f t="shared" si="1"/>
        <v>-1716</v>
      </c>
      <c r="AC35" s="135">
        <f t="shared" si="1"/>
        <v>-617</v>
      </c>
      <c r="AD35" s="134">
        <f t="shared" si="1"/>
        <v>-958</v>
      </c>
      <c r="AE35" s="137">
        <f t="shared" si="1"/>
        <v>-771</v>
      </c>
    </row>
    <row r="36" spans="1:31" s="95" customFormat="1" ht="23.25" customHeight="1">
      <c r="A36" s="95">
        <v>32</v>
      </c>
      <c r="B36" s="95">
        <v>24</v>
      </c>
      <c r="C36" s="130" t="s">
        <v>150</v>
      </c>
      <c r="D36" s="131">
        <v>3193</v>
      </c>
      <c r="E36" s="131">
        <v>3122</v>
      </c>
      <c r="F36" s="131">
        <v>3045</v>
      </c>
      <c r="G36" s="132">
        <v>2990</v>
      </c>
      <c r="H36" s="132">
        <v>2906</v>
      </c>
      <c r="I36" s="132">
        <v>2825</v>
      </c>
      <c r="J36" s="132">
        <v>2770</v>
      </c>
      <c r="K36" s="132">
        <v>2701</v>
      </c>
      <c r="L36" s="132">
        <v>2610</v>
      </c>
      <c r="M36" s="132">
        <v>2577</v>
      </c>
      <c r="N36" s="131">
        <v>2534</v>
      </c>
      <c r="O36" s="132">
        <v>2455</v>
      </c>
      <c r="P36" s="131">
        <v>2348</v>
      </c>
      <c r="Q36" s="133">
        <v>2301</v>
      </c>
      <c r="R36" s="130" t="s">
        <v>150</v>
      </c>
      <c r="S36" s="134">
        <f t="shared" si="1"/>
        <v>-71</v>
      </c>
      <c r="T36" s="134">
        <f t="shared" si="1"/>
        <v>-77</v>
      </c>
      <c r="U36" s="135">
        <f t="shared" si="1"/>
        <v>-55</v>
      </c>
      <c r="V36" s="135">
        <f t="shared" si="1"/>
        <v>-84</v>
      </c>
      <c r="W36" s="134">
        <f t="shared" si="1"/>
        <v>-81</v>
      </c>
      <c r="X36" s="136">
        <f t="shared" si="1"/>
        <v>-55</v>
      </c>
      <c r="Y36" s="135">
        <f t="shared" si="1"/>
        <v>-69</v>
      </c>
      <c r="Z36" s="134">
        <f t="shared" si="1"/>
        <v>-91</v>
      </c>
      <c r="AA36" s="134">
        <f t="shared" si="1"/>
        <v>-33</v>
      </c>
      <c r="AB36" s="135">
        <f t="shared" si="1"/>
        <v>-43</v>
      </c>
      <c r="AC36" s="135">
        <f t="shared" si="1"/>
        <v>-79</v>
      </c>
      <c r="AD36" s="134">
        <f t="shared" si="1"/>
        <v>-107</v>
      </c>
      <c r="AE36" s="137">
        <f t="shared" si="1"/>
        <v>-47</v>
      </c>
    </row>
    <row r="37" spans="1:31" s="95" customFormat="1" ht="23.25" customHeight="1">
      <c r="A37" s="95">
        <v>33</v>
      </c>
      <c r="B37" s="95">
        <v>25</v>
      </c>
      <c r="C37" s="130" t="s">
        <v>151</v>
      </c>
      <c r="D37" s="131">
        <v>7283</v>
      </c>
      <c r="E37" s="131">
        <v>7128</v>
      </c>
      <c r="F37" s="131">
        <v>6975</v>
      </c>
      <c r="G37" s="132">
        <v>6790</v>
      </c>
      <c r="H37" s="132">
        <v>6603</v>
      </c>
      <c r="I37" s="132">
        <v>6507</v>
      </c>
      <c r="J37" s="132">
        <v>6333</v>
      </c>
      <c r="K37" s="132">
        <v>6122</v>
      </c>
      <c r="L37" s="132">
        <v>5930</v>
      </c>
      <c r="M37" s="132">
        <v>5734</v>
      </c>
      <c r="N37" s="131">
        <v>5716</v>
      </c>
      <c r="O37" s="132">
        <v>5558</v>
      </c>
      <c r="P37" s="131">
        <v>5391</v>
      </c>
      <c r="Q37" s="133">
        <v>5261</v>
      </c>
      <c r="R37" s="130" t="s">
        <v>151</v>
      </c>
      <c r="S37" s="134">
        <f t="shared" si="1"/>
        <v>-155</v>
      </c>
      <c r="T37" s="134">
        <f t="shared" si="1"/>
        <v>-153</v>
      </c>
      <c r="U37" s="135">
        <f t="shared" si="1"/>
        <v>-185</v>
      </c>
      <c r="V37" s="135">
        <f t="shared" si="1"/>
        <v>-187</v>
      </c>
      <c r="W37" s="134">
        <f t="shared" si="1"/>
        <v>-96</v>
      </c>
      <c r="X37" s="136">
        <f t="shared" si="1"/>
        <v>-174</v>
      </c>
      <c r="Y37" s="135">
        <f t="shared" si="1"/>
        <v>-211</v>
      </c>
      <c r="Z37" s="134">
        <f t="shared" si="1"/>
        <v>-192</v>
      </c>
      <c r="AA37" s="134">
        <f t="shared" si="1"/>
        <v>-196</v>
      </c>
      <c r="AB37" s="135">
        <f t="shared" si="1"/>
        <v>-18</v>
      </c>
      <c r="AC37" s="135">
        <f t="shared" si="1"/>
        <v>-158</v>
      </c>
      <c r="AD37" s="134">
        <f t="shared" si="1"/>
        <v>-167</v>
      </c>
      <c r="AE37" s="137">
        <f t="shared" si="1"/>
        <v>-130</v>
      </c>
    </row>
    <row r="38" spans="1:31" s="95" customFormat="1" ht="23.25" customHeight="1">
      <c r="A38" s="95">
        <v>34</v>
      </c>
      <c r="B38" s="95">
        <v>26</v>
      </c>
      <c r="C38" s="130" t="s">
        <v>152</v>
      </c>
      <c r="D38" s="131">
        <v>3734</v>
      </c>
      <c r="E38" s="131">
        <v>3724</v>
      </c>
      <c r="F38" s="131">
        <v>3656</v>
      </c>
      <c r="G38" s="132">
        <v>3622</v>
      </c>
      <c r="H38" s="132">
        <v>3558</v>
      </c>
      <c r="I38" s="132">
        <v>3567</v>
      </c>
      <c r="J38" s="132">
        <v>3539</v>
      </c>
      <c r="K38" s="132">
        <v>3475</v>
      </c>
      <c r="L38" s="132">
        <v>3437</v>
      </c>
      <c r="M38" s="132">
        <v>3379</v>
      </c>
      <c r="N38" s="131">
        <v>3321</v>
      </c>
      <c r="O38" s="132">
        <v>3262</v>
      </c>
      <c r="P38" s="131">
        <v>3195</v>
      </c>
      <c r="Q38" s="133">
        <v>3114</v>
      </c>
      <c r="R38" s="130" t="s">
        <v>152</v>
      </c>
      <c r="S38" s="134">
        <f t="shared" si="1"/>
        <v>-10</v>
      </c>
      <c r="T38" s="134">
        <f t="shared" si="1"/>
        <v>-68</v>
      </c>
      <c r="U38" s="135">
        <f t="shared" si="1"/>
        <v>-34</v>
      </c>
      <c r="V38" s="135">
        <f t="shared" si="1"/>
        <v>-64</v>
      </c>
      <c r="W38" s="134">
        <f t="shared" si="1"/>
        <v>9</v>
      </c>
      <c r="X38" s="136">
        <f t="shared" si="1"/>
        <v>-28</v>
      </c>
      <c r="Y38" s="135">
        <f t="shared" si="1"/>
        <v>-64</v>
      </c>
      <c r="Z38" s="134">
        <f t="shared" si="1"/>
        <v>-38</v>
      </c>
      <c r="AA38" s="134">
        <f t="shared" si="1"/>
        <v>-58</v>
      </c>
      <c r="AB38" s="135">
        <f t="shared" si="1"/>
        <v>-58</v>
      </c>
      <c r="AC38" s="135">
        <f t="shared" si="1"/>
        <v>-59</v>
      </c>
      <c r="AD38" s="134">
        <f t="shared" si="1"/>
        <v>-67</v>
      </c>
      <c r="AE38" s="137">
        <f t="shared" si="1"/>
        <v>-81</v>
      </c>
    </row>
    <row r="39" spans="1:31" s="95" customFormat="1" ht="23.25" customHeight="1">
      <c r="A39" s="95">
        <v>35</v>
      </c>
      <c r="B39" s="95">
        <v>27</v>
      </c>
      <c r="C39" s="130" t="s">
        <v>153</v>
      </c>
      <c r="D39" s="131">
        <v>15734</v>
      </c>
      <c r="E39" s="131">
        <v>15585</v>
      </c>
      <c r="F39" s="131">
        <v>15369</v>
      </c>
      <c r="G39" s="132">
        <v>15120</v>
      </c>
      <c r="H39" s="132">
        <v>14924</v>
      </c>
      <c r="I39" s="132">
        <v>14923</v>
      </c>
      <c r="J39" s="132">
        <v>14640</v>
      </c>
      <c r="K39" s="132">
        <v>14341</v>
      </c>
      <c r="L39" s="132">
        <v>14105</v>
      </c>
      <c r="M39" s="132">
        <v>13689</v>
      </c>
      <c r="N39" s="131">
        <v>13444</v>
      </c>
      <c r="O39" s="132">
        <v>13150</v>
      </c>
      <c r="P39" s="131">
        <v>12891</v>
      </c>
      <c r="Q39" s="133">
        <v>12582</v>
      </c>
      <c r="R39" s="130" t="s">
        <v>153</v>
      </c>
      <c r="S39" s="134">
        <f t="shared" si="1"/>
        <v>-149</v>
      </c>
      <c r="T39" s="134">
        <f t="shared" si="1"/>
        <v>-216</v>
      </c>
      <c r="U39" s="135">
        <f t="shared" si="1"/>
        <v>-249</v>
      </c>
      <c r="V39" s="135">
        <f t="shared" si="1"/>
        <v>-196</v>
      </c>
      <c r="W39" s="134">
        <f t="shared" si="1"/>
        <v>-1</v>
      </c>
      <c r="X39" s="136">
        <f t="shared" si="1"/>
        <v>-283</v>
      </c>
      <c r="Y39" s="135">
        <f t="shared" si="1"/>
        <v>-299</v>
      </c>
      <c r="Z39" s="134">
        <f t="shared" si="1"/>
        <v>-236</v>
      </c>
      <c r="AA39" s="134">
        <f t="shared" ref="AA39:AE97" si="2">IFERROR(M39-L39,"-")</f>
        <v>-416</v>
      </c>
      <c r="AB39" s="135">
        <f t="shared" si="2"/>
        <v>-245</v>
      </c>
      <c r="AC39" s="135">
        <f t="shared" si="2"/>
        <v>-294</v>
      </c>
      <c r="AD39" s="134">
        <f t="shared" si="2"/>
        <v>-259</v>
      </c>
      <c r="AE39" s="137">
        <f t="shared" si="2"/>
        <v>-309</v>
      </c>
    </row>
    <row r="40" spans="1:31" s="95" customFormat="1" ht="23.25" customHeight="1">
      <c r="A40" s="95">
        <v>36</v>
      </c>
      <c r="B40" s="95">
        <v>28</v>
      </c>
      <c r="C40" s="130" t="s">
        <v>154</v>
      </c>
      <c r="D40" s="131">
        <v>17266</v>
      </c>
      <c r="E40" s="131">
        <v>17113</v>
      </c>
      <c r="F40" s="131">
        <v>16853</v>
      </c>
      <c r="G40" s="132">
        <v>16566</v>
      </c>
      <c r="H40" s="132">
        <v>16401</v>
      </c>
      <c r="I40" s="132">
        <v>16219</v>
      </c>
      <c r="J40" s="132">
        <v>16026</v>
      </c>
      <c r="K40" s="132">
        <v>15911</v>
      </c>
      <c r="L40" s="132">
        <v>15563</v>
      </c>
      <c r="M40" s="132">
        <v>15260</v>
      </c>
      <c r="N40" s="131">
        <v>14962</v>
      </c>
      <c r="O40" s="132">
        <v>14641</v>
      </c>
      <c r="P40" s="131">
        <v>14353</v>
      </c>
      <c r="Q40" s="133">
        <v>14090</v>
      </c>
      <c r="R40" s="130" t="s">
        <v>154</v>
      </c>
      <c r="S40" s="134">
        <f t="shared" ref="S40:Z98" si="3">IFERROR(E40-D40,"-")</f>
        <v>-153</v>
      </c>
      <c r="T40" s="134">
        <f t="shared" si="3"/>
        <v>-260</v>
      </c>
      <c r="U40" s="135">
        <f t="shared" si="3"/>
        <v>-287</v>
      </c>
      <c r="V40" s="135">
        <f t="shared" si="3"/>
        <v>-165</v>
      </c>
      <c r="W40" s="134">
        <f t="shared" si="3"/>
        <v>-182</v>
      </c>
      <c r="X40" s="136">
        <f t="shared" si="3"/>
        <v>-193</v>
      </c>
      <c r="Y40" s="135">
        <f t="shared" si="3"/>
        <v>-115</v>
      </c>
      <c r="Z40" s="134">
        <f t="shared" si="3"/>
        <v>-348</v>
      </c>
      <c r="AA40" s="134">
        <f t="shared" si="2"/>
        <v>-303</v>
      </c>
      <c r="AB40" s="135">
        <f t="shared" si="2"/>
        <v>-298</v>
      </c>
      <c r="AC40" s="135">
        <f t="shared" si="2"/>
        <v>-321</v>
      </c>
      <c r="AD40" s="134">
        <f t="shared" si="2"/>
        <v>-288</v>
      </c>
      <c r="AE40" s="137">
        <f t="shared" si="2"/>
        <v>-263</v>
      </c>
    </row>
    <row r="41" spans="1:31" s="95" customFormat="1" ht="23.25" customHeight="1">
      <c r="A41" s="95">
        <v>37</v>
      </c>
      <c r="B41" s="95">
        <v>29</v>
      </c>
      <c r="C41" s="130" t="s">
        <v>155</v>
      </c>
      <c r="D41" s="131">
        <v>3343</v>
      </c>
      <c r="E41" s="131">
        <v>3282</v>
      </c>
      <c r="F41" s="131">
        <v>3217</v>
      </c>
      <c r="G41" s="132">
        <v>3198</v>
      </c>
      <c r="H41" s="132">
        <v>3159</v>
      </c>
      <c r="I41" s="132">
        <v>3197</v>
      </c>
      <c r="J41" s="132">
        <v>3187</v>
      </c>
      <c r="K41" s="132">
        <v>3139</v>
      </c>
      <c r="L41" s="132">
        <v>3086</v>
      </c>
      <c r="M41" s="132">
        <v>3044</v>
      </c>
      <c r="N41" s="131">
        <v>3084</v>
      </c>
      <c r="O41" s="132">
        <v>3034</v>
      </c>
      <c r="P41" s="131">
        <v>2959</v>
      </c>
      <c r="Q41" s="133">
        <v>2931</v>
      </c>
      <c r="R41" s="130" t="s">
        <v>155</v>
      </c>
      <c r="S41" s="134">
        <f t="shared" si="3"/>
        <v>-61</v>
      </c>
      <c r="T41" s="134">
        <f t="shared" si="3"/>
        <v>-65</v>
      </c>
      <c r="U41" s="135">
        <f t="shared" si="3"/>
        <v>-19</v>
      </c>
      <c r="V41" s="135">
        <f t="shared" si="3"/>
        <v>-39</v>
      </c>
      <c r="W41" s="134">
        <f t="shared" si="3"/>
        <v>38</v>
      </c>
      <c r="X41" s="136">
        <f t="shared" si="3"/>
        <v>-10</v>
      </c>
      <c r="Y41" s="135">
        <f t="shared" si="3"/>
        <v>-48</v>
      </c>
      <c r="Z41" s="134">
        <f t="shared" si="3"/>
        <v>-53</v>
      </c>
      <c r="AA41" s="134">
        <f t="shared" si="2"/>
        <v>-42</v>
      </c>
      <c r="AB41" s="135">
        <f t="shared" si="2"/>
        <v>40</v>
      </c>
      <c r="AC41" s="135">
        <f t="shared" si="2"/>
        <v>-50</v>
      </c>
      <c r="AD41" s="134">
        <f t="shared" si="2"/>
        <v>-75</v>
      </c>
      <c r="AE41" s="137">
        <f t="shared" si="2"/>
        <v>-28</v>
      </c>
    </row>
    <row r="42" spans="1:31" s="95" customFormat="1" ht="23.25" customHeight="1">
      <c r="A42" s="95">
        <v>38</v>
      </c>
      <c r="B42" s="95">
        <v>30</v>
      </c>
      <c r="C42" s="130" t="s">
        <v>156</v>
      </c>
      <c r="D42" s="131">
        <v>3986</v>
      </c>
      <c r="E42" s="131">
        <v>3864</v>
      </c>
      <c r="F42" s="131">
        <v>3772</v>
      </c>
      <c r="G42" s="132">
        <v>3675</v>
      </c>
      <c r="H42" s="132">
        <v>3600</v>
      </c>
      <c r="I42" s="132">
        <v>3509</v>
      </c>
      <c r="J42" s="132">
        <v>3409</v>
      </c>
      <c r="K42" s="132">
        <v>3355</v>
      </c>
      <c r="L42" s="132">
        <v>3244</v>
      </c>
      <c r="M42" s="132">
        <v>3135</v>
      </c>
      <c r="N42" s="131">
        <v>3051</v>
      </c>
      <c r="O42" s="132">
        <v>2963</v>
      </c>
      <c r="P42" s="131">
        <v>2886</v>
      </c>
      <c r="Q42" s="133">
        <v>2779</v>
      </c>
      <c r="R42" s="130" t="s">
        <v>156</v>
      </c>
      <c r="S42" s="134">
        <f t="shared" si="3"/>
        <v>-122</v>
      </c>
      <c r="T42" s="134">
        <f t="shared" si="3"/>
        <v>-92</v>
      </c>
      <c r="U42" s="135">
        <f t="shared" si="3"/>
        <v>-97</v>
      </c>
      <c r="V42" s="135">
        <f t="shared" si="3"/>
        <v>-75</v>
      </c>
      <c r="W42" s="134">
        <f t="shared" si="3"/>
        <v>-91</v>
      </c>
      <c r="X42" s="136">
        <f t="shared" si="3"/>
        <v>-100</v>
      </c>
      <c r="Y42" s="135">
        <f t="shared" si="3"/>
        <v>-54</v>
      </c>
      <c r="Z42" s="134">
        <f t="shared" si="3"/>
        <v>-111</v>
      </c>
      <c r="AA42" s="134">
        <f t="shared" si="2"/>
        <v>-109</v>
      </c>
      <c r="AB42" s="135">
        <f t="shared" si="2"/>
        <v>-84</v>
      </c>
      <c r="AC42" s="135">
        <f t="shared" si="2"/>
        <v>-88</v>
      </c>
      <c r="AD42" s="134">
        <f t="shared" si="2"/>
        <v>-77</v>
      </c>
      <c r="AE42" s="137">
        <f t="shared" si="2"/>
        <v>-107</v>
      </c>
    </row>
    <row r="43" spans="1:31" s="95" customFormat="1" ht="23.25" customHeight="1">
      <c r="A43" s="95">
        <v>39</v>
      </c>
      <c r="B43" s="95">
        <v>31</v>
      </c>
      <c r="C43" s="130" t="s">
        <v>157</v>
      </c>
      <c r="D43" s="131">
        <v>1907</v>
      </c>
      <c r="E43" s="131">
        <v>1842</v>
      </c>
      <c r="F43" s="131">
        <v>1784</v>
      </c>
      <c r="G43" s="132">
        <v>1737</v>
      </c>
      <c r="H43" s="132">
        <v>1688</v>
      </c>
      <c r="I43" s="132">
        <v>1643</v>
      </c>
      <c r="J43" s="132">
        <v>1597</v>
      </c>
      <c r="K43" s="132">
        <v>1565</v>
      </c>
      <c r="L43" s="132">
        <v>1520</v>
      </c>
      <c r="M43" s="132">
        <v>1485</v>
      </c>
      <c r="N43" s="131">
        <v>1433</v>
      </c>
      <c r="O43" s="132">
        <v>1381</v>
      </c>
      <c r="P43" s="131">
        <v>1319</v>
      </c>
      <c r="Q43" s="133">
        <v>1288</v>
      </c>
      <c r="R43" s="130" t="s">
        <v>157</v>
      </c>
      <c r="S43" s="134">
        <f t="shared" si="3"/>
        <v>-65</v>
      </c>
      <c r="T43" s="134">
        <f t="shared" si="3"/>
        <v>-58</v>
      </c>
      <c r="U43" s="135">
        <f t="shared" si="3"/>
        <v>-47</v>
      </c>
      <c r="V43" s="135">
        <f t="shared" si="3"/>
        <v>-49</v>
      </c>
      <c r="W43" s="134">
        <f t="shared" si="3"/>
        <v>-45</v>
      </c>
      <c r="X43" s="136">
        <f t="shared" si="3"/>
        <v>-46</v>
      </c>
      <c r="Y43" s="135">
        <f t="shared" si="3"/>
        <v>-32</v>
      </c>
      <c r="Z43" s="134">
        <f t="shared" si="3"/>
        <v>-45</v>
      </c>
      <c r="AA43" s="134">
        <f t="shared" si="2"/>
        <v>-35</v>
      </c>
      <c r="AB43" s="135">
        <f t="shared" si="2"/>
        <v>-52</v>
      </c>
      <c r="AC43" s="135">
        <f t="shared" si="2"/>
        <v>-52</v>
      </c>
      <c r="AD43" s="134">
        <f t="shared" si="2"/>
        <v>-62</v>
      </c>
      <c r="AE43" s="137">
        <f t="shared" si="2"/>
        <v>-31</v>
      </c>
    </row>
    <row r="44" spans="1:31" s="95" customFormat="1" ht="23.25" customHeight="1">
      <c r="A44" s="95">
        <v>40</v>
      </c>
      <c r="B44" s="95">
        <v>32</v>
      </c>
      <c r="C44" s="130" t="s">
        <v>158</v>
      </c>
      <c r="D44" s="131">
        <v>2437</v>
      </c>
      <c r="E44" s="131">
        <v>2361</v>
      </c>
      <c r="F44" s="131">
        <v>2280</v>
      </c>
      <c r="G44" s="132">
        <v>2204</v>
      </c>
      <c r="H44" s="132">
        <v>2146</v>
      </c>
      <c r="I44" s="132">
        <v>2159</v>
      </c>
      <c r="J44" s="132">
        <v>2132</v>
      </c>
      <c r="K44" s="132">
        <v>2079</v>
      </c>
      <c r="L44" s="132">
        <v>2022</v>
      </c>
      <c r="M44" s="132">
        <v>1938</v>
      </c>
      <c r="N44" s="131">
        <v>1842</v>
      </c>
      <c r="O44" s="132">
        <v>1787</v>
      </c>
      <c r="P44" s="131">
        <v>1712</v>
      </c>
      <c r="Q44" s="133">
        <v>1693</v>
      </c>
      <c r="R44" s="130" t="s">
        <v>158</v>
      </c>
      <c r="S44" s="134">
        <f t="shared" si="3"/>
        <v>-76</v>
      </c>
      <c r="T44" s="134">
        <f t="shared" si="3"/>
        <v>-81</v>
      </c>
      <c r="U44" s="135">
        <f t="shared" si="3"/>
        <v>-76</v>
      </c>
      <c r="V44" s="135">
        <f t="shared" si="3"/>
        <v>-58</v>
      </c>
      <c r="W44" s="134">
        <f t="shared" si="3"/>
        <v>13</v>
      </c>
      <c r="X44" s="136">
        <f t="shared" si="3"/>
        <v>-27</v>
      </c>
      <c r="Y44" s="135">
        <f t="shared" si="3"/>
        <v>-53</v>
      </c>
      <c r="Z44" s="134">
        <f t="shared" si="3"/>
        <v>-57</v>
      </c>
      <c r="AA44" s="134">
        <f t="shared" si="2"/>
        <v>-84</v>
      </c>
      <c r="AB44" s="135">
        <f t="shared" si="2"/>
        <v>-96</v>
      </c>
      <c r="AC44" s="135">
        <f t="shared" si="2"/>
        <v>-55</v>
      </c>
      <c r="AD44" s="134">
        <f t="shared" si="2"/>
        <v>-75</v>
      </c>
      <c r="AE44" s="137">
        <f t="shared" si="2"/>
        <v>-19</v>
      </c>
    </row>
    <row r="45" spans="1:31" s="95" customFormat="1" ht="23.25" customHeight="1">
      <c r="A45" s="95">
        <v>41</v>
      </c>
      <c r="B45" s="95">
        <v>33</v>
      </c>
      <c r="C45" s="130" t="s">
        <v>159</v>
      </c>
      <c r="D45" s="131">
        <v>1487</v>
      </c>
      <c r="E45" s="131">
        <v>1470</v>
      </c>
      <c r="F45" s="131">
        <v>1418</v>
      </c>
      <c r="G45" s="132">
        <v>1362</v>
      </c>
      <c r="H45" s="132">
        <v>1304</v>
      </c>
      <c r="I45" s="132">
        <v>1304</v>
      </c>
      <c r="J45" s="132">
        <v>1284</v>
      </c>
      <c r="K45" s="132">
        <v>1246</v>
      </c>
      <c r="L45" s="132">
        <v>1230</v>
      </c>
      <c r="M45" s="132">
        <v>1207</v>
      </c>
      <c r="N45" s="131">
        <v>1227</v>
      </c>
      <c r="O45" s="132">
        <v>1199</v>
      </c>
      <c r="P45" s="131">
        <v>1162</v>
      </c>
      <c r="Q45" s="133">
        <v>1137</v>
      </c>
      <c r="R45" s="130" t="s">
        <v>159</v>
      </c>
      <c r="S45" s="134">
        <f t="shared" si="3"/>
        <v>-17</v>
      </c>
      <c r="T45" s="134">
        <f t="shared" si="3"/>
        <v>-52</v>
      </c>
      <c r="U45" s="135">
        <f t="shared" si="3"/>
        <v>-56</v>
      </c>
      <c r="V45" s="135">
        <f t="shared" si="3"/>
        <v>-58</v>
      </c>
      <c r="W45" s="134">
        <f t="shared" si="3"/>
        <v>0</v>
      </c>
      <c r="X45" s="136">
        <f t="shared" si="3"/>
        <v>-20</v>
      </c>
      <c r="Y45" s="135">
        <f t="shared" si="3"/>
        <v>-38</v>
      </c>
      <c r="Z45" s="134">
        <f t="shared" si="3"/>
        <v>-16</v>
      </c>
      <c r="AA45" s="134">
        <f t="shared" si="2"/>
        <v>-23</v>
      </c>
      <c r="AB45" s="135">
        <f t="shared" si="2"/>
        <v>20</v>
      </c>
      <c r="AC45" s="135">
        <f t="shared" si="2"/>
        <v>-28</v>
      </c>
      <c r="AD45" s="134">
        <f t="shared" si="2"/>
        <v>-37</v>
      </c>
      <c r="AE45" s="137">
        <f t="shared" si="2"/>
        <v>-25</v>
      </c>
    </row>
    <row r="46" spans="1:31" s="95" customFormat="1" ht="23.25" customHeight="1">
      <c r="A46" s="95">
        <v>42</v>
      </c>
      <c r="B46" s="95">
        <v>34</v>
      </c>
      <c r="C46" s="130" t="s">
        <v>160</v>
      </c>
      <c r="D46" s="131">
        <v>22612</v>
      </c>
      <c r="E46" s="131">
        <v>22312</v>
      </c>
      <c r="F46" s="131">
        <v>21877</v>
      </c>
      <c r="G46" s="132">
        <v>21412</v>
      </c>
      <c r="H46" s="132">
        <v>20964</v>
      </c>
      <c r="I46" s="132">
        <v>20829</v>
      </c>
      <c r="J46" s="132">
        <v>20441</v>
      </c>
      <c r="K46" s="132">
        <v>20122</v>
      </c>
      <c r="L46" s="132">
        <v>19834</v>
      </c>
      <c r="M46" s="132">
        <v>19468</v>
      </c>
      <c r="N46" s="131">
        <v>18842</v>
      </c>
      <c r="O46" s="132">
        <v>18406</v>
      </c>
      <c r="P46" s="131">
        <v>18014</v>
      </c>
      <c r="Q46" s="133">
        <v>17596</v>
      </c>
      <c r="R46" s="130" t="s">
        <v>160</v>
      </c>
      <c r="S46" s="134">
        <f t="shared" si="3"/>
        <v>-300</v>
      </c>
      <c r="T46" s="134">
        <f t="shared" si="3"/>
        <v>-435</v>
      </c>
      <c r="U46" s="135">
        <f t="shared" si="3"/>
        <v>-465</v>
      </c>
      <c r="V46" s="135">
        <f t="shared" si="3"/>
        <v>-448</v>
      </c>
      <c r="W46" s="134">
        <f t="shared" si="3"/>
        <v>-135</v>
      </c>
      <c r="X46" s="136">
        <f t="shared" si="3"/>
        <v>-388</v>
      </c>
      <c r="Y46" s="135">
        <f t="shared" si="3"/>
        <v>-319</v>
      </c>
      <c r="Z46" s="134">
        <f t="shared" si="3"/>
        <v>-288</v>
      </c>
      <c r="AA46" s="134">
        <f t="shared" si="2"/>
        <v>-366</v>
      </c>
      <c r="AB46" s="135">
        <f t="shared" si="2"/>
        <v>-626</v>
      </c>
      <c r="AC46" s="135">
        <f t="shared" si="2"/>
        <v>-436</v>
      </c>
      <c r="AD46" s="134">
        <f t="shared" si="2"/>
        <v>-392</v>
      </c>
      <c r="AE46" s="137">
        <f t="shared" si="2"/>
        <v>-418</v>
      </c>
    </row>
    <row r="47" spans="1:31" s="95" customFormat="1" ht="23.25" customHeight="1">
      <c r="A47" s="95">
        <v>43</v>
      </c>
      <c r="B47" s="95">
        <v>20</v>
      </c>
      <c r="C47" s="130" t="s">
        <v>161</v>
      </c>
      <c r="D47" s="131">
        <v>6413</v>
      </c>
      <c r="E47" s="131">
        <v>6300</v>
      </c>
      <c r="F47" s="131">
        <v>6189</v>
      </c>
      <c r="G47" s="132">
        <v>6073</v>
      </c>
      <c r="H47" s="132">
        <v>5950</v>
      </c>
      <c r="I47" s="132">
        <v>5763</v>
      </c>
      <c r="J47" s="132">
        <v>5631</v>
      </c>
      <c r="K47" s="132">
        <v>5446</v>
      </c>
      <c r="L47" s="132">
        <v>5339</v>
      </c>
      <c r="M47" s="132">
        <v>5185</v>
      </c>
      <c r="N47" s="131">
        <v>5195</v>
      </c>
      <c r="O47" s="132">
        <v>5047</v>
      </c>
      <c r="P47" s="131">
        <v>4895</v>
      </c>
      <c r="Q47" s="133">
        <v>4742</v>
      </c>
      <c r="R47" s="130" t="s">
        <v>161</v>
      </c>
      <c r="S47" s="134">
        <f t="shared" si="3"/>
        <v>-113</v>
      </c>
      <c r="T47" s="134">
        <f t="shared" si="3"/>
        <v>-111</v>
      </c>
      <c r="U47" s="135">
        <f t="shared" si="3"/>
        <v>-116</v>
      </c>
      <c r="V47" s="135">
        <f t="shared" si="3"/>
        <v>-123</v>
      </c>
      <c r="W47" s="134">
        <f t="shared" si="3"/>
        <v>-187</v>
      </c>
      <c r="X47" s="136">
        <f t="shared" si="3"/>
        <v>-132</v>
      </c>
      <c r="Y47" s="135">
        <f t="shared" si="3"/>
        <v>-185</v>
      </c>
      <c r="Z47" s="134">
        <f t="shared" si="3"/>
        <v>-107</v>
      </c>
      <c r="AA47" s="134">
        <f t="shared" si="2"/>
        <v>-154</v>
      </c>
      <c r="AB47" s="135">
        <f t="shared" si="2"/>
        <v>10</v>
      </c>
      <c r="AC47" s="135">
        <f t="shared" si="2"/>
        <v>-148</v>
      </c>
      <c r="AD47" s="134">
        <f t="shared" si="2"/>
        <v>-152</v>
      </c>
      <c r="AE47" s="137">
        <f t="shared" si="2"/>
        <v>-153</v>
      </c>
    </row>
    <row r="48" spans="1:31" s="95" customFormat="1" ht="23.25" customHeight="1">
      <c r="A48" s="95">
        <v>44</v>
      </c>
      <c r="B48" s="95">
        <v>21</v>
      </c>
      <c r="C48" s="130" t="s">
        <v>162</v>
      </c>
      <c r="D48" s="131">
        <v>630</v>
      </c>
      <c r="E48" s="131">
        <v>625</v>
      </c>
      <c r="F48" s="131">
        <v>621</v>
      </c>
      <c r="G48" s="132">
        <v>618</v>
      </c>
      <c r="H48" s="132">
        <v>616</v>
      </c>
      <c r="I48" s="132">
        <v>610</v>
      </c>
      <c r="J48" s="132">
        <v>600</v>
      </c>
      <c r="K48" s="132">
        <v>583</v>
      </c>
      <c r="L48" s="132">
        <v>563</v>
      </c>
      <c r="M48" s="132">
        <v>552</v>
      </c>
      <c r="N48" s="131">
        <v>505</v>
      </c>
      <c r="O48" s="132">
        <v>512</v>
      </c>
      <c r="P48" s="131">
        <v>498</v>
      </c>
      <c r="Q48" s="133">
        <v>484</v>
      </c>
      <c r="R48" s="130" t="s">
        <v>162</v>
      </c>
      <c r="S48" s="134">
        <f t="shared" si="3"/>
        <v>-5</v>
      </c>
      <c r="T48" s="134">
        <f t="shared" si="3"/>
        <v>-4</v>
      </c>
      <c r="U48" s="135">
        <f t="shared" si="3"/>
        <v>-3</v>
      </c>
      <c r="V48" s="135">
        <f t="shared" si="3"/>
        <v>-2</v>
      </c>
      <c r="W48" s="134">
        <f t="shared" si="3"/>
        <v>-6</v>
      </c>
      <c r="X48" s="136">
        <f t="shared" si="3"/>
        <v>-10</v>
      </c>
      <c r="Y48" s="135">
        <f t="shared" si="3"/>
        <v>-17</v>
      </c>
      <c r="Z48" s="134">
        <f t="shared" si="3"/>
        <v>-20</v>
      </c>
      <c r="AA48" s="134">
        <f t="shared" si="2"/>
        <v>-11</v>
      </c>
      <c r="AB48" s="135">
        <f t="shared" si="2"/>
        <v>-47</v>
      </c>
      <c r="AC48" s="135">
        <f t="shared" si="2"/>
        <v>7</v>
      </c>
      <c r="AD48" s="134">
        <f t="shared" si="2"/>
        <v>-14</v>
      </c>
      <c r="AE48" s="137">
        <f t="shared" si="2"/>
        <v>-14</v>
      </c>
    </row>
    <row r="49" spans="1:31" s="95" customFormat="1" ht="23.25" customHeight="1">
      <c r="A49" s="95">
        <v>45</v>
      </c>
      <c r="B49" s="95">
        <v>22</v>
      </c>
      <c r="C49" s="130" t="s">
        <v>163</v>
      </c>
      <c r="D49" s="131">
        <v>4896</v>
      </c>
      <c r="E49" s="131">
        <v>4825</v>
      </c>
      <c r="F49" s="131">
        <v>4737</v>
      </c>
      <c r="G49" s="132">
        <v>4621</v>
      </c>
      <c r="H49" s="132">
        <v>4504</v>
      </c>
      <c r="I49" s="132">
        <v>4452</v>
      </c>
      <c r="J49" s="132">
        <v>4374</v>
      </c>
      <c r="K49" s="132">
        <v>4306</v>
      </c>
      <c r="L49" s="132">
        <v>4230</v>
      </c>
      <c r="M49" s="132">
        <v>4117</v>
      </c>
      <c r="N49" s="131">
        <v>4004</v>
      </c>
      <c r="O49" s="132">
        <v>3893</v>
      </c>
      <c r="P49" s="131">
        <v>3789</v>
      </c>
      <c r="Q49" s="133">
        <v>3653</v>
      </c>
      <c r="R49" s="130" t="s">
        <v>163</v>
      </c>
      <c r="S49" s="134">
        <f t="shared" si="3"/>
        <v>-71</v>
      </c>
      <c r="T49" s="134">
        <f t="shared" si="3"/>
        <v>-88</v>
      </c>
      <c r="U49" s="135">
        <f t="shared" si="3"/>
        <v>-116</v>
      </c>
      <c r="V49" s="135">
        <f t="shared" si="3"/>
        <v>-117</v>
      </c>
      <c r="W49" s="134">
        <f t="shared" si="3"/>
        <v>-52</v>
      </c>
      <c r="X49" s="136">
        <f t="shared" si="3"/>
        <v>-78</v>
      </c>
      <c r="Y49" s="135">
        <f t="shared" si="3"/>
        <v>-68</v>
      </c>
      <c r="Z49" s="134">
        <f t="shared" si="3"/>
        <v>-76</v>
      </c>
      <c r="AA49" s="134">
        <f t="shared" si="2"/>
        <v>-113</v>
      </c>
      <c r="AB49" s="135">
        <f t="shared" si="2"/>
        <v>-113</v>
      </c>
      <c r="AC49" s="135">
        <f t="shared" si="2"/>
        <v>-111</v>
      </c>
      <c r="AD49" s="134">
        <f t="shared" si="2"/>
        <v>-104</v>
      </c>
      <c r="AE49" s="137">
        <f t="shared" si="2"/>
        <v>-136</v>
      </c>
    </row>
    <row r="50" spans="1:31" s="95" customFormat="1" ht="23.25" customHeight="1">
      <c r="A50" s="95">
        <v>46</v>
      </c>
      <c r="B50" s="95">
        <v>23</v>
      </c>
      <c r="C50" s="130" t="s">
        <v>164</v>
      </c>
      <c r="D50" s="131">
        <v>17773</v>
      </c>
      <c r="E50" s="131">
        <v>17468</v>
      </c>
      <c r="F50" s="131">
        <v>17134</v>
      </c>
      <c r="G50" s="132">
        <v>16753</v>
      </c>
      <c r="H50" s="132">
        <v>16418</v>
      </c>
      <c r="I50" s="132">
        <v>16155</v>
      </c>
      <c r="J50" s="132">
        <v>15710</v>
      </c>
      <c r="K50" s="132">
        <v>15362</v>
      </c>
      <c r="L50" s="132">
        <v>14970</v>
      </c>
      <c r="M50" s="132">
        <v>14619</v>
      </c>
      <c r="N50" s="131">
        <v>14299</v>
      </c>
      <c r="O50" s="132">
        <v>13880</v>
      </c>
      <c r="P50" s="131">
        <v>13534</v>
      </c>
      <c r="Q50" s="133">
        <v>13114</v>
      </c>
      <c r="R50" s="130" t="s">
        <v>164</v>
      </c>
      <c r="S50" s="134">
        <f t="shared" si="3"/>
        <v>-305</v>
      </c>
      <c r="T50" s="134">
        <f t="shared" si="3"/>
        <v>-334</v>
      </c>
      <c r="U50" s="135">
        <f t="shared" si="3"/>
        <v>-381</v>
      </c>
      <c r="V50" s="135">
        <f t="shared" si="3"/>
        <v>-335</v>
      </c>
      <c r="W50" s="134">
        <f t="shared" si="3"/>
        <v>-263</v>
      </c>
      <c r="X50" s="136">
        <f t="shared" si="3"/>
        <v>-445</v>
      </c>
      <c r="Y50" s="135">
        <f t="shared" si="3"/>
        <v>-348</v>
      </c>
      <c r="Z50" s="134">
        <f t="shared" si="3"/>
        <v>-392</v>
      </c>
      <c r="AA50" s="134">
        <f t="shared" si="2"/>
        <v>-351</v>
      </c>
      <c r="AB50" s="135">
        <f t="shared" si="2"/>
        <v>-320</v>
      </c>
      <c r="AC50" s="135">
        <f t="shared" si="2"/>
        <v>-419</v>
      </c>
      <c r="AD50" s="134">
        <f t="shared" si="2"/>
        <v>-346</v>
      </c>
      <c r="AE50" s="137">
        <f t="shared" si="2"/>
        <v>-420</v>
      </c>
    </row>
    <row r="51" spans="1:31" s="95" customFormat="1" ht="23.25" customHeight="1">
      <c r="A51" s="95">
        <v>47</v>
      </c>
      <c r="B51" s="95">
        <v>8</v>
      </c>
      <c r="C51" s="130" t="s">
        <v>165</v>
      </c>
      <c r="D51" s="131">
        <v>37721</v>
      </c>
      <c r="E51" s="131">
        <v>36400</v>
      </c>
      <c r="F51" s="131">
        <v>35924</v>
      </c>
      <c r="G51" s="132">
        <v>35648</v>
      </c>
      <c r="H51" s="132">
        <v>35444</v>
      </c>
      <c r="I51" s="132">
        <v>38515</v>
      </c>
      <c r="J51" s="132">
        <v>38340</v>
      </c>
      <c r="K51" s="132">
        <v>38108</v>
      </c>
      <c r="L51" s="132">
        <v>37848</v>
      </c>
      <c r="M51" s="132">
        <v>37200</v>
      </c>
      <c r="N51" s="131">
        <v>34645</v>
      </c>
      <c r="O51" s="132">
        <v>34223</v>
      </c>
      <c r="P51" s="131">
        <v>33690</v>
      </c>
      <c r="Q51" s="133">
        <v>33186</v>
      </c>
      <c r="R51" s="130" t="s">
        <v>165</v>
      </c>
      <c r="S51" s="134">
        <f t="shared" si="3"/>
        <v>-1321</v>
      </c>
      <c r="T51" s="134">
        <f t="shared" si="3"/>
        <v>-476</v>
      </c>
      <c r="U51" s="135">
        <f t="shared" si="3"/>
        <v>-276</v>
      </c>
      <c r="V51" s="135">
        <f t="shared" si="3"/>
        <v>-204</v>
      </c>
      <c r="W51" s="134">
        <f t="shared" si="3"/>
        <v>3071</v>
      </c>
      <c r="X51" s="136">
        <f t="shared" si="3"/>
        <v>-175</v>
      </c>
      <c r="Y51" s="135">
        <f t="shared" si="3"/>
        <v>-232</v>
      </c>
      <c r="Z51" s="134">
        <f t="shared" si="3"/>
        <v>-260</v>
      </c>
      <c r="AA51" s="134">
        <f t="shared" si="2"/>
        <v>-648</v>
      </c>
      <c r="AB51" s="135">
        <f t="shared" si="2"/>
        <v>-2555</v>
      </c>
      <c r="AC51" s="135">
        <f t="shared" si="2"/>
        <v>-422</v>
      </c>
      <c r="AD51" s="134">
        <f t="shared" si="2"/>
        <v>-533</v>
      </c>
      <c r="AE51" s="137">
        <f t="shared" si="2"/>
        <v>-504</v>
      </c>
    </row>
    <row r="52" spans="1:31" s="95" customFormat="1" ht="23.25" customHeight="1">
      <c r="A52" s="95">
        <v>48</v>
      </c>
      <c r="B52" s="95">
        <v>11</v>
      </c>
      <c r="C52" s="130" t="s">
        <v>166</v>
      </c>
      <c r="D52" s="131">
        <v>70752</v>
      </c>
      <c r="E52" s="131">
        <v>65916</v>
      </c>
      <c r="F52" s="131">
        <v>64625</v>
      </c>
      <c r="G52" s="132">
        <v>63871</v>
      </c>
      <c r="H52" s="132">
        <v>63353</v>
      </c>
      <c r="I52" s="132">
        <v>57516</v>
      </c>
      <c r="J52" s="132">
        <v>56408</v>
      </c>
      <c r="K52" s="132">
        <v>54932</v>
      </c>
      <c r="L52" s="132">
        <v>54134</v>
      </c>
      <c r="M52" s="132">
        <v>53405</v>
      </c>
      <c r="N52" s="131">
        <v>58613</v>
      </c>
      <c r="O52" s="132">
        <v>57979</v>
      </c>
      <c r="P52" s="131">
        <v>57068</v>
      </c>
      <c r="Q52" s="133">
        <v>56187</v>
      </c>
      <c r="R52" s="130" t="s">
        <v>166</v>
      </c>
      <c r="S52" s="134">
        <f t="shared" si="3"/>
        <v>-4836</v>
      </c>
      <c r="T52" s="134">
        <f t="shared" si="3"/>
        <v>-1291</v>
      </c>
      <c r="U52" s="135">
        <f t="shared" si="3"/>
        <v>-754</v>
      </c>
      <c r="V52" s="135">
        <f t="shared" si="3"/>
        <v>-518</v>
      </c>
      <c r="W52" s="134">
        <f t="shared" si="3"/>
        <v>-5837</v>
      </c>
      <c r="X52" s="136">
        <f t="shared" si="3"/>
        <v>-1108</v>
      </c>
      <c r="Y52" s="135">
        <f t="shared" si="3"/>
        <v>-1476</v>
      </c>
      <c r="Z52" s="134">
        <f t="shared" si="3"/>
        <v>-798</v>
      </c>
      <c r="AA52" s="134">
        <f t="shared" si="2"/>
        <v>-729</v>
      </c>
      <c r="AB52" s="135">
        <f t="shared" si="2"/>
        <v>5208</v>
      </c>
      <c r="AC52" s="135">
        <f t="shared" si="2"/>
        <v>-634</v>
      </c>
      <c r="AD52" s="134">
        <f t="shared" si="2"/>
        <v>-911</v>
      </c>
      <c r="AE52" s="137">
        <f t="shared" si="2"/>
        <v>-881</v>
      </c>
    </row>
    <row r="53" spans="1:31" s="95" customFormat="1" ht="23.25" customHeight="1">
      <c r="A53" s="95">
        <v>49</v>
      </c>
      <c r="B53" s="95">
        <v>50</v>
      </c>
      <c r="C53" s="130" t="s">
        <v>167</v>
      </c>
      <c r="D53" s="131">
        <v>5386</v>
      </c>
      <c r="E53" s="131">
        <v>5155</v>
      </c>
      <c r="F53" s="131">
        <v>5070</v>
      </c>
      <c r="G53" s="132">
        <v>5032</v>
      </c>
      <c r="H53" s="132">
        <v>4974</v>
      </c>
      <c r="I53" s="132">
        <v>4271</v>
      </c>
      <c r="J53" s="132">
        <v>4188</v>
      </c>
      <c r="K53" s="132">
        <v>4055</v>
      </c>
      <c r="L53" s="132">
        <v>3922</v>
      </c>
      <c r="M53" s="132">
        <v>3938</v>
      </c>
      <c r="N53" s="131">
        <v>5361</v>
      </c>
      <c r="O53" s="132">
        <v>5341</v>
      </c>
      <c r="P53" s="131">
        <v>5316</v>
      </c>
      <c r="Q53" s="133">
        <v>5231</v>
      </c>
      <c r="R53" s="130" t="s">
        <v>167</v>
      </c>
      <c r="S53" s="134">
        <f t="shared" si="3"/>
        <v>-231</v>
      </c>
      <c r="T53" s="134">
        <f t="shared" si="3"/>
        <v>-85</v>
      </c>
      <c r="U53" s="135">
        <f t="shared" si="3"/>
        <v>-38</v>
      </c>
      <c r="V53" s="135">
        <f t="shared" si="3"/>
        <v>-58</v>
      </c>
      <c r="W53" s="134">
        <f t="shared" si="3"/>
        <v>-703</v>
      </c>
      <c r="X53" s="136">
        <f t="shared" si="3"/>
        <v>-83</v>
      </c>
      <c r="Y53" s="135">
        <f t="shared" si="3"/>
        <v>-133</v>
      </c>
      <c r="Z53" s="134">
        <f t="shared" si="3"/>
        <v>-133</v>
      </c>
      <c r="AA53" s="134">
        <f t="shared" si="2"/>
        <v>16</v>
      </c>
      <c r="AB53" s="135">
        <f t="shared" si="2"/>
        <v>1423</v>
      </c>
      <c r="AC53" s="135">
        <f t="shared" si="2"/>
        <v>-20</v>
      </c>
      <c r="AD53" s="134">
        <f t="shared" si="2"/>
        <v>-25</v>
      </c>
      <c r="AE53" s="137">
        <f t="shared" si="2"/>
        <v>-85</v>
      </c>
    </row>
    <row r="54" spans="1:31" s="95" customFormat="1" ht="23.25" customHeight="1">
      <c r="A54" s="95">
        <v>50</v>
      </c>
      <c r="B54" s="95">
        <v>51</v>
      </c>
      <c r="C54" s="130" t="s">
        <v>168</v>
      </c>
      <c r="D54" s="131">
        <v>7676</v>
      </c>
      <c r="E54" s="131">
        <v>7339</v>
      </c>
      <c r="F54" s="131">
        <v>7246</v>
      </c>
      <c r="G54" s="132">
        <v>7170</v>
      </c>
      <c r="H54" s="132">
        <v>7063</v>
      </c>
      <c r="I54" s="132" t="s">
        <v>169</v>
      </c>
      <c r="J54" s="132" t="s">
        <v>169</v>
      </c>
      <c r="K54" s="132" t="s">
        <v>169</v>
      </c>
      <c r="L54" s="132" t="s">
        <v>169</v>
      </c>
      <c r="M54" s="132" t="s">
        <v>169</v>
      </c>
      <c r="N54" s="131">
        <v>3697</v>
      </c>
      <c r="O54" s="132">
        <v>3582</v>
      </c>
      <c r="P54" s="131">
        <v>3527</v>
      </c>
      <c r="Q54" s="133">
        <v>3380</v>
      </c>
      <c r="R54" s="130" t="s">
        <v>168</v>
      </c>
      <c r="S54" s="134">
        <f t="shared" si="3"/>
        <v>-337</v>
      </c>
      <c r="T54" s="134">
        <f t="shared" si="3"/>
        <v>-93</v>
      </c>
      <c r="U54" s="135">
        <f t="shared" si="3"/>
        <v>-76</v>
      </c>
      <c r="V54" s="135">
        <f t="shared" si="3"/>
        <v>-107</v>
      </c>
      <c r="W54" s="134" t="str">
        <f t="shared" si="3"/>
        <v>-</v>
      </c>
      <c r="X54" s="136" t="str">
        <f t="shared" si="3"/>
        <v>-</v>
      </c>
      <c r="Y54" s="135" t="str">
        <f t="shared" si="3"/>
        <v>-</v>
      </c>
      <c r="Z54" s="134" t="str">
        <f t="shared" si="3"/>
        <v>-</v>
      </c>
      <c r="AA54" s="134" t="str">
        <f t="shared" si="2"/>
        <v>-</v>
      </c>
      <c r="AB54" s="135" t="str">
        <f t="shared" si="2"/>
        <v>-</v>
      </c>
      <c r="AC54" s="135">
        <f t="shared" si="2"/>
        <v>-115</v>
      </c>
      <c r="AD54" s="134">
        <f t="shared" si="2"/>
        <v>-55</v>
      </c>
      <c r="AE54" s="137">
        <f t="shared" si="2"/>
        <v>-147</v>
      </c>
    </row>
    <row r="55" spans="1:31" s="95" customFormat="1" ht="23.25" customHeight="1">
      <c r="A55" s="95">
        <v>51</v>
      </c>
      <c r="B55" s="95">
        <v>52</v>
      </c>
      <c r="C55" s="130" t="s">
        <v>170</v>
      </c>
      <c r="D55" s="131">
        <v>15959</v>
      </c>
      <c r="E55" s="131">
        <v>14751</v>
      </c>
      <c r="F55" s="131">
        <v>14566</v>
      </c>
      <c r="G55" s="132">
        <v>14303</v>
      </c>
      <c r="H55" s="132">
        <v>14109</v>
      </c>
      <c r="I55" s="132" t="s">
        <v>169</v>
      </c>
      <c r="J55" s="132" t="s">
        <v>169</v>
      </c>
      <c r="K55" s="132" t="s">
        <v>169</v>
      </c>
      <c r="L55" s="132" t="s">
        <v>169</v>
      </c>
      <c r="M55" s="132" t="s">
        <v>169</v>
      </c>
      <c r="N55" s="131">
        <v>1941</v>
      </c>
      <c r="O55" s="132">
        <v>1651</v>
      </c>
      <c r="P55" s="131">
        <v>1366</v>
      </c>
      <c r="Q55" s="133">
        <v>1159</v>
      </c>
      <c r="R55" s="130" t="s">
        <v>170</v>
      </c>
      <c r="S55" s="134">
        <f t="shared" si="3"/>
        <v>-1208</v>
      </c>
      <c r="T55" s="134">
        <f t="shared" si="3"/>
        <v>-185</v>
      </c>
      <c r="U55" s="135">
        <f t="shared" si="3"/>
        <v>-263</v>
      </c>
      <c r="V55" s="135">
        <f t="shared" si="3"/>
        <v>-194</v>
      </c>
      <c r="W55" s="134" t="str">
        <f t="shared" si="3"/>
        <v>-</v>
      </c>
      <c r="X55" s="136" t="str">
        <f t="shared" si="3"/>
        <v>-</v>
      </c>
      <c r="Y55" s="135" t="str">
        <f t="shared" si="3"/>
        <v>-</v>
      </c>
      <c r="Z55" s="134" t="str">
        <f t="shared" si="3"/>
        <v>-</v>
      </c>
      <c r="AA55" s="134" t="str">
        <f t="shared" si="2"/>
        <v>-</v>
      </c>
      <c r="AB55" s="135" t="str">
        <f t="shared" si="2"/>
        <v>-</v>
      </c>
      <c r="AC55" s="135">
        <f t="shared" si="2"/>
        <v>-290</v>
      </c>
      <c r="AD55" s="134">
        <f t="shared" si="2"/>
        <v>-285</v>
      </c>
      <c r="AE55" s="137">
        <f t="shared" si="2"/>
        <v>-207</v>
      </c>
    </row>
    <row r="56" spans="1:31" s="95" customFormat="1" ht="23.25" customHeight="1">
      <c r="A56" s="95">
        <v>52</v>
      </c>
      <c r="B56" s="95">
        <v>53</v>
      </c>
      <c r="C56" s="130" t="s">
        <v>171</v>
      </c>
      <c r="D56" s="131">
        <v>2819</v>
      </c>
      <c r="E56" s="131">
        <v>2687</v>
      </c>
      <c r="F56" s="131">
        <v>2628</v>
      </c>
      <c r="G56" s="132">
        <v>2570</v>
      </c>
      <c r="H56" s="132">
        <v>2542</v>
      </c>
      <c r="I56" s="132">
        <v>2045</v>
      </c>
      <c r="J56" s="132">
        <v>2009</v>
      </c>
      <c r="K56" s="132">
        <v>1984</v>
      </c>
      <c r="L56" s="132">
        <v>1921</v>
      </c>
      <c r="M56" s="132">
        <v>1844</v>
      </c>
      <c r="N56" s="131">
        <v>2020</v>
      </c>
      <c r="O56" s="132">
        <v>1927</v>
      </c>
      <c r="P56" s="131">
        <v>1882</v>
      </c>
      <c r="Q56" s="133">
        <v>1796</v>
      </c>
      <c r="R56" s="130" t="s">
        <v>171</v>
      </c>
      <c r="S56" s="134">
        <f t="shared" si="3"/>
        <v>-132</v>
      </c>
      <c r="T56" s="134">
        <f t="shared" si="3"/>
        <v>-59</v>
      </c>
      <c r="U56" s="135">
        <f t="shared" si="3"/>
        <v>-58</v>
      </c>
      <c r="V56" s="135">
        <f t="shared" si="3"/>
        <v>-28</v>
      </c>
      <c r="W56" s="134">
        <f t="shared" si="3"/>
        <v>-497</v>
      </c>
      <c r="X56" s="136">
        <f t="shared" si="3"/>
        <v>-36</v>
      </c>
      <c r="Y56" s="135">
        <f t="shared" si="3"/>
        <v>-25</v>
      </c>
      <c r="Z56" s="134">
        <f t="shared" si="3"/>
        <v>-63</v>
      </c>
      <c r="AA56" s="134">
        <f t="shared" si="2"/>
        <v>-77</v>
      </c>
      <c r="AB56" s="135">
        <f t="shared" si="2"/>
        <v>176</v>
      </c>
      <c r="AC56" s="135">
        <f t="shared" si="2"/>
        <v>-93</v>
      </c>
      <c r="AD56" s="134">
        <f t="shared" si="2"/>
        <v>-45</v>
      </c>
      <c r="AE56" s="137">
        <f>IFERROR(Q56-P56,"-")</f>
        <v>-86</v>
      </c>
    </row>
    <row r="57" spans="1:31" s="95" customFormat="1" ht="23.25" customHeight="1">
      <c r="A57" s="95">
        <v>53</v>
      </c>
      <c r="B57" s="95">
        <v>54</v>
      </c>
      <c r="C57" s="130" t="s">
        <v>172</v>
      </c>
      <c r="D57" s="131">
        <v>11570</v>
      </c>
      <c r="E57" s="131">
        <v>11019</v>
      </c>
      <c r="F57" s="131">
        <v>10967</v>
      </c>
      <c r="G57" s="132">
        <v>10945</v>
      </c>
      <c r="H57" s="132">
        <v>10843</v>
      </c>
      <c r="I57" s="132" t="s">
        <v>169</v>
      </c>
      <c r="J57" s="132" t="s">
        <v>169</v>
      </c>
      <c r="K57" s="132" t="s">
        <v>169</v>
      </c>
      <c r="L57" s="132" t="s">
        <v>169</v>
      </c>
      <c r="M57" s="132" t="s">
        <v>169</v>
      </c>
      <c r="N57" s="131">
        <v>811</v>
      </c>
      <c r="O57" s="132" t="s">
        <v>173</v>
      </c>
      <c r="P57" s="131" t="s">
        <v>173</v>
      </c>
      <c r="Q57" s="133" t="s">
        <v>174</v>
      </c>
      <c r="R57" s="130" t="s">
        <v>172</v>
      </c>
      <c r="S57" s="134">
        <f t="shared" si="3"/>
        <v>-551</v>
      </c>
      <c r="T57" s="134">
        <f t="shared" si="3"/>
        <v>-52</v>
      </c>
      <c r="U57" s="135">
        <f t="shared" si="3"/>
        <v>-22</v>
      </c>
      <c r="V57" s="135">
        <f t="shared" si="3"/>
        <v>-102</v>
      </c>
      <c r="W57" s="134" t="str">
        <f t="shared" si="3"/>
        <v>-</v>
      </c>
      <c r="X57" s="136" t="str">
        <f t="shared" si="3"/>
        <v>-</v>
      </c>
      <c r="Y57" s="135" t="str">
        <f t="shared" si="3"/>
        <v>-</v>
      </c>
      <c r="Z57" s="134" t="str">
        <f t="shared" si="3"/>
        <v>-</v>
      </c>
      <c r="AA57" s="134" t="str">
        <f t="shared" si="2"/>
        <v>-</v>
      </c>
      <c r="AB57" s="135" t="str">
        <f t="shared" si="2"/>
        <v>-</v>
      </c>
      <c r="AC57" s="135" t="str">
        <f t="shared" si="2"/>
        <v>-</v>
      </c>
      <c r="AD57" s="134" t="str">
        <f t="shared" si="2"/>
        <v>-</v>
      </c>
      <c r="AE57" s="137" t="str">
        <f t="shared" si="2"/>
        <v>-</v>
      </c>
    </row>
    <row r="58" spans="1:31" s="95" customFormat="1" ht="23.25" customHeight="1">
      <c r="A58" s="95">
        <v>54</v>
      </c>
      <c r="B58" s="95">
        <v>55</v>
      </c>
      <c r="C58" s="130" t="s">
        <v>175</v>
      </c>
      <c r="D58" s="131">
        <v>6891</v>
      </c>
      <c r="E58" s="131">
        <v>6379</v>
      </c>
      <c r="F58" s="131">
        <v>6276</v>
      </c>
      <c r="G58" s="132">
        <v>6191</v>
      </c>
      <c r="H58" s="132">
        <v>6071</v>
      </c>
      <c r="I58" s="132" t="s">
        <v>169</v>
      </c>
      <c r="J58" s="132" t="s">
        <v>169</v>
      </c>
      <c r="K58" s="132" t="s">
        <v>169</v>
      </c>
      <c r="L58" s="132" t="s">
        <v>169</v>
      </c>
      <c r="M58" s="132" t="s">
        <v>169</v>
      </c>
      <c r="N58" s="131" t="s">
        <v>169</v>
      </c>
      <c r="O58" s="132">
        <v>-199</v>
      </c>
      <c r="P58" s="131" t="s">
        <v>173</v>
      </c>
      <c r="Q58" s="133" t="s">
        <v>174</v>
      </c>
      <c r="R58" s="130" t="s">
        <v>175</v>
      </c>
      <c r="S58" s="134">
        <f t="shared" si="3"/>
        <v>-512</v>
      </c>
      <c r="T58" s="134">
        <f t="shared" si="3"/>
        <v>-103</v>
      </c>
      <c r="U58" s="135">
        <f t="shared" si="3"/>
        <v>-85</v>
      </c>
      <c r="V58" s="135">
        <f t="shared" si="3"/>
        <v>-120</v>
      </c>
      <c r="W58" s="134" t="str">
        <f t="shared" si="3"/>
        <v>-</v>
      </c>
      <c r="X58" s="136" t="str">
        <f t="shared" si="3"/>
        <v>-</v>
      </c>
      <c r="Y58" s="135" t="str">
        <f t="shared" si="3"/>
        <v>-</v>
      </c>
      <c r="Z58" s="134" t="str">
        <f t="shared" si="3"/>
        <v>-</v>
      </c>
      <c r="AA58" s="134" t="str">
        <f t="shared" si="2"/>
        <v>-</v>
      </c>
      <c r="AB58" s="135" t="str">
        <f t="shared" si="2"/>
        <v>-</v>
      </c>
      <c r="AC58" s="135" t="str">
        <f t="shared" si="2"/>
        <v>-</v>
      </c>
      <c r="AD58" s="134" t="str">
        <f t="shared" si="2"/>
        <v>-</v>
      </c>
      <c r="AE58" s="137" t="str">
        <f t="shared" si="2"/>
        <v>-</v>
      </c>
    </row>
    <row r="59" spans="1:31" s="95" customFormat="1" ht="23.25" customHeight="1">
      <c r="A59" s="95">
        <v>55</v>
      </c>
      <c r="B59" s="95">
        <v>56</v>
      </c>
      <c r="C59" s="130" t="s">
        <v>176</v>
      </c>
      <c r="D59" s="131">
        <v>20854</v>
      </c>
      <c r="E59" s="131">
        <v>19305</v>
      </c>
      <c r="F59" s="131">
        <v>19061</v>
      </c>
      <c r="G59" s="132">
        <v>18650</v>
      </c>
      <c r="H59" s="132">
        <v>18340</v>
      </c>
      <c r="I59" s="132" t="s">
        <v>169</v>
      </c>
      <c r="J59" s="132" t="s">
        <v>169</v>
      </c>
      <c r="K59" s="132" t="s">
        <v>169</v>
      </c>
      <c r="L59" s="132" t="s">
        <v>169</v>
      </c>
      <c r="M59" s="132" t="s">
        <v>169</v>
      </c>
      <c r="N59" s="131">
        <v>1778</v>
      </c>
      <c r="O59" s="132" t="s">
        <v>173</v>
      </c>
      <c r="P59" s="131" t="s">
        <v>173</v>
      </c>
      <c r="Q59" s="133" t="s">
        <v>174</v>
      </c>
      <c r="R59" s="130" t="s">
        <v>176</v>
      </c>
      <c r="S59" s="134">
        <f t="shared" si="3"/>
        <v>-1549</v>
      </c>
      <c r="T59" s="134">
        <f t="shared" si="3"/>
        <v>-244</v>
      </c>
      <c r="U59" s="135">
        <f t="shared" si="3"/>
        <v>-411</v>
      </c>
      <c r="V59" s="135">
        <f t="shared" si="3"/>
        <v>-310</v>
      </c>
      <c r="W59" s="134" t="str">
        <f t="shared" si="3"/>
        <v>-</v>
      </c>
      <c r="X59" s="136" t="str">
        <f t="shared" si="3"/>
        <v>-</v>
      </c>
      <c r="Y59" s="135" t="str">
        <f t="shared" si="3"/>
        <v>-</v>
      </c>
      <c r="Z59" s="134" t="str">
        <f t="shared" si="3"/>
        <v>-</v>
      </c>
      <c r="AA59" s="134" t="str">
        <f t="shared" si="2"/>
        <v>-</v>
      </c>
      <c r="AB59" s="135" t="str">
        <f t="shared" si="2"/>
        <v>-</v>
      </c>
      <c r="AC59" s="135" t="str">
        <f t="shared" si="2"/>
        <v>-</v>
      </c>
      <c r="AD59" s="134" t="str">
        <f t="shared" si="2"/>
        <v>-</v>
      </c>
      <c r="AE59" s="137" t="str">
        <f t="shared" si="2"/>
        <v>-</v>
      </c>
    </row>
    <row r="60" spans="1:31" s="95" customFormat="1" ht="23.25" customHeight="1">
      <c r="A60" s="95">
        <v>56</v>
      </c>
      <c r="B60" s="95">
        <v>57</v>
      </c>
      <c r="C60" s="130" t="s">
        <v>177</v>
      </c>
      <c r="D60" s="131">
        <v>1524</v>
      </c>
      <c r="E60" s="131">
        <v>1488</v>
      </c>
      <c r="F60" s="131">
        <v>1465</v>
      </c>
      <c r="G60" s="132">
        <v>1466</v>
      </c>
      <c r="H60" s="132">
        <v>1443</v>
      </c>
      <c r="I60" s="132" t="s">
        <v>169</v>
      </c>
      <c r="J60" s="132" t="s">
        <v>169</v>
      </c>
      <c r="K60" s="132" t="s">
        <v>169</v>
      </c>
      <c r="L60" s="132" t="s">
        <v>169</v>
      </c>
      <c r="M60" s="132" t="s">
        <v>169</v>
      </c>
      <c r="N60" s="131">
        <v>409</v>
      </c>
      <c r="O60" s="132">
        <v>367</v>
      </c>
      <c r="P60" s="131">
        <v>343</v>
      </c>
      <c r="Q60" s="133">
        <v>299</v>
      </c>
      <c r="R60" s="130" t="s">
        <v>177</v>
      </c>
      <c r="S60" s="134">
        <f t="shared" si="3"/>
        <v>-36</v>
      </c>
      <c r="T60" s="134">
        <f t="shared" si="3"/>
        <v>-23</v>
      </c>
      <c r="U60" s="135">
        <f t="shared" si="3"/>
        <v>1</v>
      </c>
      <c r="V60" s="135">
        <f t="shared" si="3"/>
        <v>-23</v>
      </c>
      <c r="W60" s="134" t="str">
        <f t="shared" si="3"/>
        <v>-</v>
      </c>
      <c r="X60" s="136" t="str">
        <f t="shared" si="3"/>
        <v>-</v>
      </c>
      <c r="Y60" s="135" t="str">
        <f t="shared" si="3"/>
        <v>-</v>
      </c>
      <c r="Z60" s="134" t="str">
        <f t="shared" si="3"/>
        <v>-</v>
      </c>
      <c r="AA60" s="134" t="str">
        <f t="shared" si="2"/>
        <v>-</v>
      </c>
      <c r="AB60" s="135" t="str">
        <f t="shared" si="2"/>
        <v>-</v>
      </c>
      <c r="AC60" s="135">
        <f t="shared" si="2"/>
        <v>-42</v>
      </c>
      <c r="AD60" s="134">
        <f t="shared" si="2"/>
        <v>-24</v>
      </c>
      <c r="AE60" s="137">
        <f t="shared" si="2"/>
        <v>-44</v>
      </c>
    </row>
    <row r="61" spans="1:31" s="95" customFormat="1" ht="23.25" customHeight="1">
      <c r="A61" s="95">
        <v>57</v>
      </c>
      <c r="B61" s="95">
        <v>58</v>
      </c>
      <c r="C61" s="130" t="s">
        <v>178</v>
      </c>
      <c r="D61" s="131">
        <v>8178</v>
      </c>
      <c r="E61" s="131">
        <v>7855</v>
      </c>
      <c r="F61" s="131">
        <v>7779</v>
      </c>
      <c r="G61" s="132">
        <v>7704</v>
      </c>
      <c r="H61" s="132">
        <v>7722</v>
      </c>
      <c r="I61" s="132">
        <v>8249</v>
      </c>
      <c r="J61" s="132">
        <v>8240</v>
      </c>
      <c r="K61" s="132">
        <v>8243</v>
      </c>
      <c r="L61" s="132">
        <v>8191</v>
      </c>
      <c r="M61" s="132">
        <v>8150</v>
      </c>
      <c r="N61" s="131">
        <v>7887</v>
      </c>
      <c r="O61" s="132">
        <v>7826</v>
      </c>
      <c r="P61" s="131">
        <v>7733</v>
      </c>
      <c r="Q61" s="133">
        <v>7597</v>
      </c>
      <c r="R61" s="130" t="s">
        <v>178</v>
      </c>
      <c r="S61" s="134">
        <f t="shared" si="3"/>
        <v>-323</v>
      </c>
      <c r="T61" s="134">
        <f t="shared" si="3"/>
        <v>-76</v>
      </c>
      <c r="U61" s="135">
        <f t="shared" si="3"/>
        <v>-75</v>
      </c>
      <c r="V61" s="135">
        <f t="shared" si="3"/>
        <v>18</v>
      </c>
      <c r="W61" s="134">
        <f t="shared" si="3"/>
        <v>527</v>
      </c>
      <c r="X61" s="136">
        <f t="shared" si="3"/>
        <v>-9</v>
      </c>
      <c r="Y61" s="135">
        <f t="shared" si="3"/>
        <v>3</v>
      </c>
      <c r="Z61" s="134">
        <f t="shared" si="3"/>
        <v>-52</v>
      </c>
      <c r="AA61" s="134">
        <f t="shared" si="2"/>
        <v>-41</v>
      </c>
      <c r="AB61" s="135">
        <f t="shared" si="2"/>
        <v>-263</v>
      </c>
      <c r="AC61" s="135">
        <f t="shared" si="2"/>
        <v>-61</v>
      </c>
      <c r="AD61" s="134">
        <f t="shared" si="2"/>
        <v>-93</v>
      </c>
      <c r="AE61" s="137">
        <f t="shared" si="2"/>
        <v>-136</v>
      </c>
    </row>
    <row r="62" spans="1:31" s="95" customFormat="1" ht="23.25" customHeight="1">
      <c r="A62" s="95">
        <v>58</v>
      </c>
      <c r="B62" s="95">
        <v>59</v>
      </c>
      <c r="C62" s="130" t="s">
        <v>179</v>
      </c>
      <c r="D62" s="131">
        <v>6132</v>
      </c>
      <c r="E62" s="131">
        <v>5961</v>
      </c>
      <c r="F62" s="131">
        <v>5935</v>
      </c>
      <c r="G62" s="132">
        <v>5902</v>
      </c>
      <c r="H62" s="132">
        <v>5894</v>
      </c>
      <c r="I62" s="132" t="s">
        <v>169</v>
      </c>
      <c r="J62" s="132" t="s">
        <v>169</v>
      </c>
      <c r="K62" s="132" t="s">
        <v>169</v>
      </c>
      <c r="L62" s="132" t="s">
        <v>169</v>
      </c>
      <c r="M62" s="132" t="s">
        <v>169</v>
      </c>
      <c r="N62" s="131">
        <v>1223</v>
      </c>
      <c r="O62" s="132">
        <v>1000</v>
      </c>
      <c r="P62" s="131">
        <v>800</v>
      </c>
      <c r="Q62" s="133">
        <v>678</v>
      </c>
      <c r="R62" s="130" t="s">
        <v>179</v>
      </c>
      <c r="S62" s="134">
        <f t="shared" si="3"/>
        <v>-171</v>
      </c>
      <c r="T62" s="134">
        <f t="shared" si="3"/>
        <v>-26</v>
      </c>
      <c r="U62" s="135">
        <f t="shared" si="3"/>
        <v>-33</v>
      </c>
      <c r="V62" s="135">
        <f t="shared" si="3"/>
        <v>-8</v>
      </c>
      <c r="W62" s="134" t="str">
        <f t="shared" si="3"/>
        <v>-</v>
      </c>
      <c r="X62" s="136" t="str">
        <f t="shared" si="3"/>
        <v>-</v>
      </c>
      <c r="Y62" s="135" t="str">
        <f t="shared" si="3"/>
        <v>-</v>
      </c>
      <c r="Z62" s="134" t="str">
        <f t="shared" si="3"/>
        <v>-</v>
      </c>
      <c r="AA62" s="134" t="str">
        <f t="shared" si="2"/>
        <v>-</v>
      </c>
      <c r="AB62" s="135" t="str">
        <f t="shared" si="2"/>
        <v>-</v>
      </c>
      <c r="AC62" s="135">
        <f t="shared" si="2"/>
        <v>-223</v>
      </c>
      <c r="AD62" s="134">
        <f t="shared" si="2"/>
        <v>-200</v>
      </c>
      <c r="AE62" s="137">
        <f t="shared" si="2"/>
        <v>-122</v>
      </c>
    </row>
    <row r="63" spans="1:31" s="95" customFormat="1" ht="23.25" customHeight="1" thickBot="1">
      <c r="A63" s="95">
        <v>59</v>
      </c>
      <c r="B63" s="95">
        <v>4</v>
      </c>
      <c r="C63" s="138" t="s">
        <v>180</v>
      </c>
      <c r="D63" s="139">
        <v>341463</v>
      </c>
      <c r="E63" s="139">
        <v>332718</v>
      </c>
      <c r="F63" s="139">
        <v>329454</v>
      </c>
      <c r="G63" s="140">
        <v>327359</v>
      </c>
      <c r="H63" s="140">
        <v>325788</v>
      </c>
      <c r="I63" s="140">
        <v>349678</v>
      </c>
      <c r="J63" s="140">
        <v>347531</v>
      </c>
      <c r="K63" s="140">
        <v>344681</v>
      </c>
      <c r="L63" s="140">
        <v>341796</v>
      </c>
      <c r="M63" s="140">
        <v>339131</v>
      </c>
      <c r="N63" s="139">
        <v>331798</v>
      </c>
      <c r="O63" s="140">
        <v>328079</v>
      </c>
      <c r="P63" s="139">
        <v>323936</v>
      </c>
      <c r="Q63" s="141">
        <v>319827</v>
      </c>
      <c r="R63" s="138" t="s">
        <v>180</v>
      </c>
      <c r="S63" s="142">
        <f t="shared" si="3"/>
        <v>-8745</v>
      </c>
      <c r="T63" s="142">
        <f t="shared" si="3"/>
        <v>-3264</v>
      </c>
      <c r="U63" s="143">
        <f t="shared" si="3"/>
        <v>-2095</v>
      </c>
      <c r="V63" s="143">
        <f t="shared" si="3"/>
        <v>-1571</v>
      </c>
      <c r="W63" s="142">
        <f t="shared" si="3"/>
        <v>23890</v>
      </c>
      <c r="X63" s="144">
        <f t="shared" si="3"/>
        <v>-2147</v>
      </c>
      <c r="Y63" s="143">
        <f t="shared" si="3"/>
        <v>-2850</v>
      </c>
      <c r="Z63" s="142">
        <f t="shared" si="3"/>
        <v>-2885</v>
      </c>
      <c r="AA63" s="142">
        <f t="shared" si="2"/>
        <v>-2665</v>
      </c>
      <c r="AB63" s="143">
        <f t="shared" si="2"/>
        <v>-7333</v>
      </c>
      <c r="AC63" s="143">
        <f t="shared" si="2"/>
        <v>-3719</v>
      </c>
      <c r="AD63" s="142">
        <f t="shared" si="2"/>
        <v>-4143</v>
      </c>
      <c r="AE63" s="145">
        <f t="shared" si="2"/>
        <v>-4109</v>
      </c>
    </row>
    <row r="64" spans="1:31" ht="16.2" customHeight="1">
      <c r="C64" s="146" t="s">
        <v>181</v>
      </c>
      <c r="D64" s="147" t="s">
        <v>182</v>
      </c>
      <c r="E64" s="147"/>
      <c r="F64" s="147"/>
      <c r="G64" s="147"/>
      <c r="H64" s="147"/>
      <c r="I64" s="147"/>
      <c r="J64" s="147"/>
      <c r="K64" s="147"/>
      <c r="L64" s="147"/>
      <c r="M64" s="147"/>
      <c r="N64" s="147"/>
      <c r="O64" s="147"/>
      <c r="P64" s="147"/>
      <c r="Q64" s="147"/>
      <c r="R64" s="148" t="s">
        <v>183</v>
      </c>
      <c r="S64" s="149" t="s">
        <v>184</v>
      </c>
      <c r="T64" s="149"/>
      <c r="U64" s="149"/>
      <c r="V64" s="149"/>
      <c r="W64" s="149"/>
      <c r="X64" s="149"/>
      <c r="Y64" s="149"/>
      <c r="Z64" s="149"/>
      <c r="AA64" s="149"/>
      <c r="AB64" s="149"/>
      <c r="AC64" s="149"/>
      <c r="AD64" s="149"/>
      <c r="AE64" s="149"/>
    </row>
    <row r="65" spans="3:31" ht="16.2" customHeight="1">
      <c r="C65" s="146" t="s">
        <v>185</v>
      </c>
      <c r="D65" s="150" t="s">
        <v>186</v>
      </c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0"/>
      <c r="S65" s="151"/>
      <c r="T65" s="151"/>
      <c r="U65" s="151"/>
      <c r="V65" s="151"/>
      <c r="W65" s="151"/>
      <c r="X65" s="151"/>
      <c r="Y65" s="151"/>
      <c r="Z65" s="151"/>
      <c r="AA65" s="151"/>
      <c r="AB65" s="151"/>
      <c r="AC65" s="151"/>
      <c r="AD65" s="151"/>
      <c r="AE65" s="151"/>
    </row>
    <row r="66" spans="3:31" ht="16.2">
      <c r="C66" s="152"/>
      <c r="D66" s="150"/>
      <c r="E66" s="150"/>
      <c r="F66" s="150"/>
      <c r="G66" s="150"/>
      <c r="H66" s="150"/>
      <c r="I66" s="150"/>
      <c r="J66" s="150"/>
      <c r="K66" s="150"/>
      <c r="L66" s="150"/>
      <c r="M66" s="150"/>
      <c r="N66" s="150"/>
      <c r="O66" s="150"/>
      <c r="P66" s="150"/>
      <c r="Q66" s="150"/>
      <c r="S66" s="153"/>
      <c r="T66" s="153"/>
      <c r="U66" s="153"/>
      <c r="V66" s="153"/>
      <c r="W66" s="153"/>
      <c r="X66" s="153"/>
      <c r="Y66" s="153"/>
      <c r="Z66" s="153"/>
      <c r="AA66" s="153"/>
      <c r="AB66" s="153"/>
      <c r="AC66" s="153"/>
      <c r="AD66" s="153"/>
      <c r="AE66" s="153"/>
    </row>
    <row r="67" spans="3:31" ht="16.2">
      <c r="C67" s="152"/>
      <c r="D67" s="150"/>
      <c r="E67" s="150"/>
      <c r="F67" s="150"/>
      <c r="G67" s="150"/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S67" s="154"/>
      <c r="T67" s="154"/>
      <c r="U67" s="154"/>
      <c r="V67" s="154"/>
      <c r="W67" s="154"/>
      <c r="X67" s="154"/>
      <c r="Y67" s="154"/>
      <c r="Z67" s="154"/>
      <c r="AA67" s="154"/>
      <c r="AB67" s="154"/>
      <c r="AC67" s="154"/>
      <c r="AD67" s="154"/>
      <c r="AE67" s="154"/>
    </row>
    <row r="69" spans="3:31">
      <c r="I69" s="148"/>
      <c r="J69" s="148"/>
      <c r="K69" s="148"/>
      <c r="L69" s="148"/>
      <c r="M69" s="148"/>
      <c r="N69" s="148"/>
      <c r="O69" s="148"/>
      <c r="P69" s="148"/>
      <c r="Q69" s="148"/>
      <c r="S69" s="155">
        <f t="shared" ref="S69:Z69" si="4">SUM(S5:S63)</f>
        <v>-45477</v>
      </c>
      <c r="T69" s="155">
        <f>SUM(T5:T63)</f>
        <v>-22213</v>
      </c>
      <c r="U69" s="155">
        <f t="shared" si="4"/>
        <v>-13297</v>
      </c>
      <c r="V69" s="155">
        <f t="shared" si="4"/>
        <v>-11022</v>
      </c>
      <c r="W69" s="155">
        <f t="shared" si="4"/>
        <v>40001</v>
      </c>
      <c r="X69" s="155">
        <f>SUM(X5:X63)</f>
        <v>-15296</v>
      </c>
      <c r="Y69" s="155">
        <f>SUM(Y5:Y63)</f>
        <v>-17316</v>
      </c>
      <c r="Z69" s="155">
        <f t="shared" si="4"/>
        <v>-17740</v>
      </c>
      <c r="AA69" s="155">
        <f>SUM(AA5:AA63)</f>
        <v>-17611</v>
      </c>
      <c r="AB69" s="155"/>
      <c r="AC69" s="155"/>
      <c r="AD69" s="155">
        <f>SUM(AD5:AD63)</f>
        <v>-21932</v>
      </c>
      <c r="AE69" s="155">
        <f>SUM(AE5:AE63)</f>
        <v>-22841</v>
      </c>
    </row>
    <row r="71" spans="3:31">
      <c r="J71" s="155"/>
      <c r="K71" s="155"/>
      <c r="L71" s="155"/>
      <c r="M71" s="155"/>
      <c r="N71" s="155"/>
      <c r="O71" s="155"/>
      <c r="P71" s="155"/>
      <c r="Q71" s="155"/>
    </row>
    <row r="72" spans="3:31">
      <c r="J72" s="155"/>
      <c r="K72" s="155"/>
      <c r="L72" s="155"/>
      <c r="M72" s="155"/>
      <c r="N72" s="155"/>
      <c r="O72" s="155"/>
      <c r="P72" s="155"/>
      <c r="Q72" s="155"/>
    </row>
  </sheetData>
  <mergeCells count="19">
    <mergeCell ref="O2:O3"/>
    <mergeCell ref="P2:P3"/>
    <mergeCell ref="Q2:Q3"/>
    <mergeCell ref="R2:R3"/>
    <mergeCell ref="D64:Q64"/>
    <mergeCell ref="S64:AE65"/>
    <mergeCell ref="D65:Q67"/>
    <mergeCell ref="I2:I3"/>
    <mergeCell ref="J2:J3"/>
    <mergeCell ref="K2:K3"/>
    <mergeCell ref="L2:L3"/>
    <mergeCell ref="M2:M3"/>
    <mergeCell ref="N2:N3"/>
    <mergeCell ref="C2:C3"/>
    <mergeCell ref="D2:D3"/>
    <mergeCell ref="E2:E3"/>
    <mergeCell ref="F2:F3"/>
    <mergeCell ref="G2:G3"/>
    <mergeCell ref="H2:H3"/>
  </mergeCells>
  <phoneticPr fontId="3"/>
  <printOptions horizontalCentered="1" verticalCentered="1"/>
  <pageMargins left="0.47244094488188981" right="0.6692913385826772" top="0.39370078740157483" bottom="0.39370078740157483" header="0.31496062992125984" footer="0.19685039370078741"/>
  <pageSetup paperSize="9" scale="48" firstPageNumber="89" orientation="portrait" r:id="rId1"/>
  <headerFooter scaleWithDoc="0" alignWithMargins="0">
    <oddFooter>&amp;C－&amp;P－</oddFooter>
  </headerFooter>
  <colBreaks count="1" manualBreakCount="1">
    <brk id="17" max="6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778A3-506C-451B-84F4-CF0A64855372}">
  <sheetPr>
    <tabColor theme="5" tint="0.59999389629810485"/>
  </sheetPr>
  <dimension ref="A1:AJ71"/>
  <sheetViews>
    <sheetView view="pageBreakPreview" topLeftCell="A47" zoomScale="70" zoomScaleNormal="70" zoomScaleSheetLayoutView="70" workbookViewId="0">
      <selection activeCell="AP6" sqref="AP6"/>
    </sheetView>
  </sheetViews>
  <sheetFormatPr defaultColWidth="8.09765625" defaultRowHeight="14.4"/>
  <cols>
    <col min="1" max="2" width="3.3984375" style="92" customWidth="1"/>
    <col min="3" max="3" width="15" style="92" customWidth="1"/>
    <col min="4" max="4" width="11.296875" style="156" customWidth="1"/>
    <col min="5" max="17" width="11.296875" style="92" customWidth="1"/>
    <col min="18" max="18" width="15" style="92" customWidth="1"/>
    <col min="19" max="31" width="11.3984375" style="92" customWidth="1"/>
    <col min="32" max="267" width="8.09765625" style="92"/>
    <col min="268" max="269" width="3.3984375" style="92" customWidth="1"/>
    <col min="270" max="270" width="15" style="92" customWidth="1"/>
    <col min="271" max="287" width="12.296875" style="92" customWidth="1"/>
    <col min="288" max="523" width="8.09765625" style="92"/>
    <col min="524" max="525" width="3.3984375" style="92" customWidth="1"/>
    <col min="526" max="526" width="15" style="92" customWidth="1"/>
    <col min="527" max="543" width="12.296875" style="92" customWidth="1"/>
    <col min="544" max="779" width="8.09765625" style="92"/>
    <col min="780" max="781" width="3.3984375" style="92" customWidth="1"/>
    <col min="782" max="782" width="15" style="92" customWidth="1"/>
    <col min="783" max="799" width="12.296875" style="92" customWidth="1"/>
    <col min="800" max="1035" width="8.09765625" style="92"/>
    <col min="1036" max="1037" width="3.3984375" style="92" customWidth="1"/>
    <col min="1038" max="1038" width="15" style="92" customWidth="1"/>
    <col min="1039" max="1055" width="12.296875" style="92" customWidth="1"/>
    <col min="1056" max="1291" width="8.09765625" style="92"/>
    <col min="1292" max="1293" width="3.3984375" style="92" customWidth="1"/>
    <col min="1294" max="1294" width="15" style="92" customWidth="1"/>
    <col min="1295" max="1311" width="12.296875" style="92" customWidth="1"/>
    <col min="1312" max="1547" width="8.09765625" style="92"/>
    <col min="1548" max="1549" width="3.3984375" style="92" customWidth="1"/>
    <col min="1550" max="1550" width="15" style="92" customWidth="1"/>
    <col min="1551" max="1567" width="12.296875" style="92" customWidth="1"/>
    <col min="1568" max="1803" width="8.09765625" style="92"/>
    <col min="1804" max="1805" width="3.3984375" style="92" customWidth="1"/>
    <col min="1806" max="1806" width="15" style="92" customWidth="1"/>
    <col min="1807" max="1823" width="12.296875" style="92" customWidth="1"/>
    <col min="1824" max="2059" width="8.09765625" style="92"/>
    <col min="2060" max="2061" width="3.3984375" style="92" customWidth="1"/>
    <col min="2062" max="2062" width="15" style="92" customWidth="1"/>
    <col min="2063" max="2079" width="12.296875" style="92" customWidth="1"/>
    <col min="2080" max="2315" width="8.09765625" style="92"/>
    <col min="2316" max="2317" width="3.3984375" style="92" customWidth="1"/>
    <col min="2318" max="2318" width="15" style="92" customWidth="1"/>
    <col min="2319" max="2335" width="12.296875" style="92" customWidth="1"/>
    <col min="2336" max="2571" width="8.09765625" style="92"/>
    <col min="2572" max="2573" width="3.3984375" style="92" customWidth="1"/>
    <col min="2574" max="2574" width="15" style="92" customWidth="1"/>
    <col min="2575" max="2591" width="12.296875" style="92" customWidth="1"/>
    <col min="2592" max="2827" width="8.09765625" style="92"/>
    <col min="2828" max="2829" width="3.3984375" style="92" customWidth="1"/>
    <col min="2830" max="2830" width="15" style="92" customWidth="1"/>
    <col min="2831" max="2847" width="12.296875" style="92" customWidth="1"/>
    <col min="2848" max="3083" width="8.09765625" style="92"/>
    <col min="3084" max="3085" width="3.3984375" style="92" customWidth="1"/>
    <col min="3086" max="3086" width="15" style="92" customWidth="1"/>
    <col min="3087" max="3103" width="12.296875" style="92" customWidth="1"/>
    <col min="3104" max="3339" width="8.09765625" style="92"/>
    <col min="3340" max="3341" width="3.3984375" style="92" customWidth="1"/>
    <col min="3342" max="3342" width="15" style="92" customWidth="1"/>
    <col min="3343" max="3359" width="12.296875" style="92" customWidth="1"/>
    <col min="3360" max="3595" width="8.09765625" style="92"/>
    <col min="3596" max="3597" width="3.3984375" style="92" customWidth="1"/>
    <col min="3598" max="3598" width="15" style="92" customWidth="1"/>
    <col min="3599" max="3615" width="12.296875" style="92" customWidth="1"/>
    <col min="3616" max="3851" width="8.09765625" style="92"/>
    <col min="3852" max="3853" width="3.3984375" style="92" customWidth="1"/>
    <col min="3854" max="3854" width="15" style="92" customWidth="1"/>
    <col min="3855" max="3871" width="12.296875" style="92" customWidth="1"/>
    <col min="3872" max="4107" width="8.09765625" style="92"/>
    <col min="4108" max="4109" width="3.3984375" style="92" customWidth="1"/>
    <col min="4110" max="4110" width="15" style="92" customWidth="1"/>
    <col min="4111" max="4127" width="12.296875" style="92" customWidth="1"/>
    <col min="4128" max="4363" width="8.09765625" style="92"/>
    <col min="4364" max="4365" width="3.3984375" style="92" customWidth="1"/>
    <col min="4366" max="4366" width="15" style="92" customWidth="1"/>
    <col min="4367" max="4383" width="12.296875" style="92" customWidth="1"/>
    <col min="4384" max="4619" width="8.09765625" style="92"/>
    <col min="4620" max="4621" width="3.3984375" style="92" customWidth="1"/>
    <col min="4622" max="4622" width="15" style="92" customWidth="1"/>
    <col min="4623" max="4639" width="12.296875" style="92" customWidth="1"/>
    <col min="4640" max="4875" width="8.09765625" style="92"/>
    <col min="4876" max="4877" width="3.3984375" style="92" customWidth="1"/>
    <col min="4878" max="4878" width="15" style="92" customWidth="1"/>
    <col min="4879" max="4895" width="12.296875" style="92" customWidth="1"/>
    <col min="4896" max="5131" width="8.09765625" style="92"/>
    <col min="5132" max="5133" width="3.3984375" style="92" customWidth="1"/>
    <col min="5134" max="5134" width="15" style="92" customWidth="1"/>
    <col min="5135" max="5151" width="12.296875" style="92" customWidth="1"/>
    <col min="5152" max="5387" width="8.09765625" style="92"/>
    <col min="5388" max="5389" width="3.3984375" style="92" customWidth="1"/>
    <col min="5390" max="5390" width="15" style="92" customWidth="1"/>
    <col min="5391" max="5407" width="12.296875" style="92" customWidth="1"/>
    <col min="5408" max="5643" width="8.09765625" style="92"/>
    <col min="5644" max="5645" width="3.3984375" style="92" customWidth="1"/>
    <col min="5646" max="5646" width="15" style="92" customWidth="1"/>
    <col min="5647" max="5663" width="12.296875" style="92" customWidth="1"/>
    <col min="5664" max="5899" width="8.09765625" style="92"/>
    <col min="5900" max="5901" width="3.3984375" style="92" customWidth="1"/>
    <col min="5902" max="5902" width="15" style="92" customWidth="1"/>
    <col min="5903" max="5919" width="12.296875" style="92" customWidth="1"/>
    <col min="5920" max="6155" width="8.09765625" style="92"/>
    <col min="6156" max="6157" width="3.3984375" style="92" customWidth="1"/>
    <col min="6158" max="6158" width="15" style="92" customWidth="1"/>
    <col min="6159" max="6175" width="12.296875" style="92" customWidth="1"/>
    <col min="6176" max="6411" width="8.09765625" style="92"/>
    <col min="6412" max="6413" width="3.3984375" style="92" customWidth="1"/>
    <col min="6414" max="6414" width="15" style="92" customWidth="1"/>
    <col min="6415" max="6431" width="12.296875" style="92" customWidth="1"/>
    <col min="6432" max="6667" width="8.09765625" style="92"/>
    <col min="6668" max="6669" width="3.3984375" style="92" customWidth="1"/>
    <col min="6670" max="6670" width="15" style="92" customWidth="1"/>
    <col min="6671" max="6687" width="12.296875" style="92" customWidth="1"/>
    <col min="6688" max="6923" width="8.09765625" style="92"/>
    <col min="6924" max="6925" width="3.3984375" style="92" customWidth="1"/>
    <col min="6926" max="6926" width="15" style="92" customWidth="1"/>
    <col min="6927" max="6943" width="12.296875" style="92" customWidth="1"/>
    <col min="6944" max="7179" width="8.09765625" style="92"/>
    <col min="7180" max="7181" width="3.3984375" style="92" customWidth="1"/>
    <col min="7182" max="7182" width="15" style="92" customWidth="1"/>
    <col min="7183" max="7199" width="12.296875" style="92" customWidth="1"/>
    <col min="7200" max="7435" width="8.09765625" style="92"/>
    <col min="7436" max="7437" width="3.3984375" style="92" customWidth="1"/>
    <col min="7438" max="7438" width="15" style="92" customWidth="1"/>
    <col min="7439" max="7455" width="12.296875" style="92" customWidth="1"/>
    <col min="7456" max="7691" width="8.09765625" style="92"/>
    <col min="7692" max="7693" width="3.3984375" style="92" customWidth="1"/>
    <col min="7694" max="7694" width="15" style="92" customWidth="1"/>
    <col min="7695" max="7711" width="12.296875" style="92" customWidth="1"/>
    <col min="7712" max="7947" width="8.09765625" style="92"/>
    <col min="7948" max="7949" width="3.3984375" style="92" customWidth="1"/>
    <col min="7950" max="7950" width="15" style="92" customWidth="1"/>
    <col min="7951" max="7967" width="12.296875" style="92" customWidth="1"/>
    <col min="7968" max="8203" width="8.09765625" style="92"/>
    <col min="8204" max="8205" width="3.3984375" style="92" customWidth="1"/>
    <col min="8206" max="8206" width="15" style="92" customWidth="1"/>
    <col min="8207" max="8223" width="12.296875" style="92" customWidth="1"/>
    <col min="8224" max="8459" width="8.09765625" style="92"/>
    <col min="8460" max="8461" width="3.3984375" style="92" customWidth="1"/>
    <col min="8462" max="8462" width="15" style="92" customWidth="1"/>
    <col min="8463" max="8479" width="12.296875" style="92" customWidth="1"/>
    <col min="8480" max="8715" width="8.09765625" style="92"/>
    <col min="8716" max="8717" width="3.3984375" style="92" customWidth="1"/>
    <col min="8718" max="8718" width="15" style="92" customWidth="1"/>
    <col min="8719" max="8735" width="12.296875" style="92" customWidth="1"/>
    <col min="8736" max="8971" width="8.09765625" style="92"/>
    <col min="8972" max="8973" width="3.3984375" style="92" customWidth="1"/>
    <col min="8974" max="8974" width="15" style="92" customWidth="1"/>
    <col min="8975" max="8991" width="12.296875" style="92" customWidth="1"/>
    <col min="8992" max="9227" width="8.09765625" style="92"/>
    <col min="9228" max="9229" width="3.3984375" style="92" customWidth="1"/>
    <col min="9230" max="9230" width="15" style="92" customWidth="1"/>
    <col min="9231" max="9247" width="12.296875" style="92" customWidth="1"/>
    <col min="9248" max="9483" width="8.09765625" style="92"/>
    <col min="9484" max="9485" width="3.3984375" style="92" customWidth="1"/>
    <col min="9486" max="9486" width="15" style="92" customWidth="1"/>
    <col min="9487" max="9503" width="12.296875" style="92" customWidth="1"/>
    <col min="9504" max="9739" width="8.09765625" style="92"/>
    <col min="9740" max="9741" width="3.3984375" style="92" customWidth="1"/>
    <col min="9742" max="9742" width="15" style="92" customWidth="1"/>
    <col min="9743" max="9759" width="12.296875" style="92" customWidth="1"/>
    <col min="9760" max="9995" width="8.09765625" style="92"/>
    <col min="9996" max="9997" width="3.3984375" style="92" customWidth="1"/>
    <col min="9998" max="9998" width="15" style="92" customWidth="1"/>
    <col min="9999" max="10015" width="12.296875" style="92" customWidth="1"/>
    <col min="10016" max="10251" width="8.09765625" style="92"/>
    <col min="10252" max="10253" width="3.3984375" style="92" customWidth="1"/>
    <col min="10254" max="10254" width="15" style="92" customWidth="1"/>
    <col min="10255" max="10271" width="12.296875" style="92" customWidth="1"/>
    <col min="10272" max="10507" width="8.09765625" style="92"/>
    <col min="10508" max="10509" width="3.3984375" style="92" customWidth="1"/>
    <col min="10510" max="10510" width="15" style="92" customWidth="1"/>
    <col min="10511" max="10527" width="12.296875" style="92" customWidth="1"/>
    <col min="10528" max="10763" width="8.09765625" style="92"/>
    <col min="10764" max="10765" width="3.3984375" style="92" customWidth="1"/>
    <col min="10766" max="10766" width="15" style="92" customWidth="1"/>
    <col min="10767" max="10783" width="12.296875" style="92" customWidth="1"/>
    <col min="10784" max="11019" width="8.09765625" style="92"/>
    <col min="11020" max="11021" width="3.3984375" style="92" customWidth="1"/>
    <col min="11022" max="11022" width="15" style="92" customWidth="1"/>
    <col min="11023" max="11039" width="12.296875" style="92" customWidth="1"/>
    <col min="11040" max="11275" width="8.09765625" style="92"/>
    <col min="11276" max="11277" width="3.3984375" style="92" customWidth="1"/>
    <col min="11278" max="11278" width="15" style="92" customWidth="1"/>
    <col min="11279" max="11295" width="12.296875" style="92" customWidth="1"/>
    <col min="11296" max="11531" width="8.09765625" style="92"/>
    <col min="11532" max="11533" width="3.3984375" style="92" customWidth="1"/>
    <col min="11534" max="11534" width="15" style="92" customWidth="1"/>
    <col min="11535" max="11551" width="12.296875" style="92" customWidth="1"/>
    <col min="11552" max="11787" width="8.09765625" style="92"/>
    <col min="11788" max="11789" width="3.3984375" style="92" customWidth="1"/>
    <col min="11790" max="11790" width="15" style="92" customWidth="1"/>
    <col min="11791" max="11807" width="12.296875" style="92" customWidth="1"/>
    <col min="11808" max="12043" width="8.09765625" style="92"/>
    <col min="12044" max="12045" width="3.3984375" style="92" customWidth="1"/>
    <col min="12046" max="12046" width="15" style="92" customWidth="1"/>
    <col min="12047" max="12063" width="12.296875" style="92" customWidth="1"/>
    <col min="12064" max="12299" width="8.09765625" style="92"/>
    <col min="12300" max="12301" width="3.3984375" style="92" customWidth="1"/>
    <col min="12302" max="12302" width="15" style="92" customWidth="1"/>
    <col min="12303" max="12319" width="12.296875" style="92" customWidth="1"/>
    <col min="12320" max="12555" width="8.09765625" style="92"/>
    <col min="12556" max="12557" width="3.3984375" style="92" customWidth="1"/>
    <col min="12558" max="12558" width="15" style="92" customWidth="1"/>
    <col min="12559" max="12575" width="12.296875" style="92" customWidth="1"/>
    <col min="12576" max="12811" width="8.09765625" style="92"/>
    <col min="12812" max="12813" width="3.3984375" style="92" customWidth="1"/>
    <col min="12814" max="12814" width="15" style="92" customWidth="1"/>
    <col min="12815" max="12831" width="12.296875" style="92" customWidth="1"/>
    <col min="12832" max="13067" width="8.09765625" style="92"/>
    <col min="13068" max="13069" width="3.3984375" style="92" customWidth="1"/>
    <col min="13070" max="13070" width="15" style="92" customWidth="1"/>
    <col min="13071" max="13087" width="12.296875" style="92" customWidth="1"/>
    <col min="13088" max="13323" width="8.09765625" style="92"/>
    <col min="13324" max="13325" width="3.3984375" style="92" customWidth="1"/>
    <col min="13326" max="13326" width="15" style="92" customWidth="1"/>
    <col min="13327" max="13343" width="12.296875" style="92" customWidth="1"/>
    <col min="13344" max="13579" width="8.09765625" style="92"/>
    <col min="13580" max="13581" width="3.3984375" style="92" customWidth="1"/>
    <col min="13582" max="13582" width="15" style="92" customWidth="1"/>
    <col min="13583" max="13599" width="12.296875" style="92" customWidth="1"/>
    <col min="13600" max="13835" width="8.09765625" style="92"/>
    <col min="13836" max="13837" width="3.3984375" style="92" customWidth="1"/>
    <col min="13838" max="13838" width="15" style="92" customWidth="1"/>
    <col min="13839" max="13855" width="12.296875" style="92" customWidth="1"/>
    <col min="13856" max="14091" width="8.09765625" style="92"/>
    <col min="14092" max="14093" width="3.3984375" style="92" customWidth="1"/>
    <col min="14094" max="14094" width="15" style="92" customWidth="1"/>
    <col min="14095" max="14111" width="12.296875" style="92" customWidth="1"/>
    <col min="14112" max="14347" width="8.09765625" style="92"/>
    <col min="14348" max="14349" width="3.3984375" style="92" customWidth="1"/>
    <col min="14350" max="14350" width="15" style="92" customWidth="1"/>
    <col min="14351" max="14367" width="12.296875" style="92" customWidth="1"/>
    <col min="14368" max="14603" width="8.09765625" style="92"/>
    <col min="14604" max="14605" width="3.3984375" style="92" customWidth="1"/>
    <col min="14606" max="14606" width="15" style="92" customWidth="1"/>
    <col min="14607" max="14623" width="12.296875" style="92" customWidth="1"/>
    <col min="14624" max="14859" width="8.09765625" style="92"/>
    <col min="14860" max="14861" width="3.3984375" style="92" customWidth="1"/>
    <col min="14862" max="14862" width="15" style="92" customWidth="1"/>
    <col min="14863" max="14879" width="12.296875" style="92" customWidth="1"/>
    <col min="14880" max="15115" width="8.09765625" style="92"/>
    <col min="15116" max="15117" width="3.3984375" style="92" customWidth="1"/>
    <col min="15118" max="15118" width="15" style="92" customWidth="1"/>
    <col min="15119" max="15135" width="12.296875" style="92" customWidth="1"/>
    <col min="15136" max="15371" width="8.09765625" style="92"/>
    <col min="15372" max="15373" width="3.3984375" style="92" customWidth="1"/>
    <col min="15374" max="15374" width="15" style="92" customWidth="1"/>
    <col min="15375" max="15391" width="12.296875" style="92" customWidth="1"/>
    <col min="15392" max="15627" width="8.09765625" style="92"/>
    <col min="15628" max="15629" width="3.3984375" style="92" customWidth="1"/>
    <col min="15630" max="15630" width="15" style="92" customWidth="1"/>
    <col min="15631" max="15647" width="12.296875" style="92" customWidth="1"/>
    <col min="15648" max="15883" width="8.09765625" style="92"/>
    <col min="15884" max="15885" width="3.3984375" style="92" customWidth="1"/>
    <col min="15886" max="15886" width="15" style="92" customWidth="1"/>
    <col min="15887" max="15903" width="12.296875" style="92" customWidth="1"/>
    <col min="15904" max="16139" width="8.09765625" style="92"/>
    <col min="16140" max="16141" width="3.3984375" style="92" customWidth="1"/>
    <col min="16142" max="16142" width="15" style="92" customWidth="1"/>
    <col min="16143" max="16159" width="12.296875" style="92" customWidth="1"/>
    <col min="16160" max="16384" width="8.09765625" style="92"/>
  </cols>
  <sheetData>
    <row r="1" spans="1:36" ht="24.9" customHeight="1" thickBot="1">
      <c r="C1" s="93" t="str">
        <f>"市町村別18歳未満人口推移－平成23年～"&amp;現住前年&amp;"（各年3月1日現在）"</f>
        <v>市町村別18歳未満人口推移－平成23年～令和6年（各年3月1日現在）</v>
      </c>
      <c r="P1" s="94"/>
      <c r="Q1" s="94" t="s">
        <v>89</v>
      </c>
      <c r="R1" s="93" t="str">
        <f>"市町村別18歳未満人口推移－平成23年～"&amp;現住前年&amp;"（各年3月1日現在）"</f>
        <v>市町村別18歳未満人口推移－平成23年～令和6年（各年3月1日現在）</v>
      </c>
      <c r="W1" s="94"/>
      <c r="X1" s="94"/>
      <c r="Y1" s="94"/>
      <c r="Z1" s="94"/>
      <c r="AA1" s="94"/>
      <c r="AB1" s="94"/>
      <c r="AC1" s="94"/>
      <c r="AD1" s="94"/>
      <c r="AE1" s="94" t="s">
        <v>89</v>
      </c>
    </row>
    <row r="2" spans="1:36" ht="21" customHeight="1">
      <c r="C2" s="157"/>
      <c r="D2" s="158" t="s">
        <v>187</v>
      </c>
      <c r="E2" s="158" t="s">
        <v>188</v>
      </c>
      <c r="F2" s="158" t="s">
        <v>189</v>
      </c>
      <c r="G2" s="158" t="s">
        <v>190</v>
      </c>
      <c r="H2" s="158" t="s">
        <v>191</v>
      </c>
      <c r="I2" s="158" t="s">
        <v>95</v>
      </c>
      <c r="J2" s="158" t="s">
        <v>96</v>
      </c>
      <c r="K2" s="158" t="s">
        <v>97</v>
      </c>
      <c r="L2" s="158" t="s">
        <v>98</v>
      </c>
      <c r="M2" s="158" t="s">
        <v>99</v>
      </c>
      <c r="N2" s="158" t="s">
        <v>100</v>
      </c>
      <c r="O2" s="158" t="s">
        <v>101</v>
      </c>
      <c r="P2" s="158" t="s">
        <v>102</v>
      </c>
      <c r="Q2" s="159" t="s">
        <v>103</v>
      </c>
      <c r="R2" s="157"/>
      <c r="S2" s="160" t="s">
        <v>104</v>
      </c>
      <c r="T2" s="160"/>
      <c r="U2" s="160"/>
      <c r="V2" s="160"/>
      <c r="W2" s="160"/>
      <c r="X2" s="161"/>
      <c r="Y2" s="162"/>
      <c r="Z2" s="162"/>
      <c r="AA2" s="162"/>
      <c r="AB2" s="162"/>
      <c r="AC2" s="162"/>
      <c r="AD2" s="163"/>
      <c r="AE2" s="163"/>
    </row>
    <row r="3" spans="1:36" s="164" customFormat="1" ht="44.25" customHeight="1" thickBot="1">
      <c r="C3" s="165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7"/>
      <c r="R3" s="165"/>
      <c r="S3" s="168" t="s">
        <v>105</v>
      </c>
      <c r="T3" s="168" t="s">
        <v>106</v>
      </c>
      <c r="U3" s="169" t="s">
        <v>107</v>
      </c>
      <c r="V3" s="170" t="s">
        <v>108</v>
      </c>
      <c r="W3" s="168" t="s">
        <v>109</v>
      </c>
      <c r="X3" s="169" t="s">
        <v>110</v>
      </c>
      <c r="Y3" s="170" t="s">
        <v>111</v>
      </c>
      <c r="Z3" s="168" t="s">
        <v>112</v>
      </c>
      <c r="AA3" s="168" t="s">
        <v>113</v>
      </c>
      <c r="AB3" s="170" t="s">
        <v>114</v>
      </c>
      <c r="AC3" s="170" t="s">
        <v>115</v>
      </c>
      <c r="AD3" s="168" t="s">
        <v>116</v>
      </c>
      <c r="AE3" s="171" t="s">
        <v>117</v>
      </c>
    </row>
    <row r="4" spans="1:36" ht="23.25" customHeight="1">
      <c r="A4" s="92">
        <v>0</v>
      </c>
      <c r="B4" s="92">
        <v>0</v>
      </c>
      <c r="C4" s="172" t="s">
        <v>118</v>
      </c>
      <c r="D4" s="173">
        <v>339151</v>
      </c>
      <c r="E4" s="173">
        <v>321789</v>
      </c>
      <c r="F4" s="173">
        <v>310887</v>
      </c>
      <c r="G4" s="174">
        <v>304573</v>
      </c>
      <c r="H4" s="175">
        <v>298737</v>
      </c>
      <c r="I4" s="175">
        <v>284899</v>
      </c>
      <c r="J4" s="175">
        <v>278737</v>
      </c>
      <c r="K4" s="175">
        <v>272525</v>
      </c>
      <c r="L4" s="175">
        <v>266075</v>
      </c>
      <c r="M4" s="175">
        <v>259314</v>
      </c>
      <c r="N4" s="175">
        <v>253908</v>
      </c>
      <c r="O4" s="175">
        <v>247469</v>
      </c>
      <c r="P4" s="176">
        <v>240429</v>
      </c>
      <c r="Q4" s="177">
        <v>233703</v>
      </c>
      <c r="R4" s="172" t="s">
        <v>118</v>
      </c>
      <c r="S4" s="176">
        <f t="shared" ref="S4:AE19" si="0">IFERROR(E4-D4,"-")</f>
        <v>-17362</v>
      </c>
      <c r="T4" s="176">
        <f t="shared" si="0"/>
        <v>-10902</v>
      </c>
      <c r="U4" s="175">
        <f t="shared" si="0"/>
        <v>-6314</v>
      </c>
      <c r="V4" s="175">
        <f t="shared" si="0"/>
        <v>-5836</v>
      </c>
      <c r="W4" s="176">
        <f t="shared" si="0"/>
        <v>-13838</v>
      </c>
      <c r="X4" s="178">
        <f t="shared" si="0"/>
        <v>-6162</v>
      </c>
      <c r="Y4" s="175">
        <f t="shared" si="0"/>
        <v>-6212</v>
      </c>
      <c r="Z4" s="176">
        <f t="shared" si="0"/>
        <v>-6450</v>
      </c>
      <c r="AA4" s="176">
        <f t="shared" si="0"/>
        <v>-6761</v>
      </c>
      <c r="AB4" s="175">
        <f t="shared" si="0"/>
        <v>-5406</v>
      </c>
      <c r="AC4" s="175">
        <f t="shared" si="0"/>
        <v>-6439</v>
      </c>
      <c r="AD4" s="176">
        <f t="shared" si="0"/>
        <v>-7040</v>
      </c>
      <c r="AE4" s="179">
        <f t="shared" si="0"/>
        <v>-6726</v>
      </c>
      <c r="AF4" s="155"/>
      <c r="AH4" s="155"/>
      <c r="AI4" s="155"/>
      <c r="AJ4" s="155"/>
    </row>
    <row r="5" spans="1:36" ht="23.25" customHeight="1">
      <c r="A5" s="92">
        <v>1</v>
      </c>
      <c r="B5" s="92">
        <v>1</v>
      </c>
      <c r="C5" s="180" t="s">
        <v>119</v>
      </c>
      <c r="D5" s="181">
        <v>48443</v>
      </c>
      <c r="E5" s="181">
        <v>45592</v>
      </c>
      <c r="F5" s="181">
        <v>43793</v>
      </c>
      <c r="G5" s="182">
        <v>43224</v>
      </c>
      <c r="H5" s="182">
        <v>42681</v>
      </c>
      <c r="I5" s="182">
        <v>42989</v>
      </c>
      <c r="J5" s="182">
        <v>42100</v>
      </c>
      <c r="K5" s="182">
        <v>41136</v>
      </c>
      <c r="L5" s="182">
        <v>40049</v>
      </c>
      <c r="M5" s="182">
        <v>39052</v>
      </c>
      <c r="N5" s="182">
        <v>38263</v>
      </c>
      <c r="O5" s="182">
        <v>37480</v>
      </c>
      <c r="P5" s="181">
        <v>36660</v>
      </c>
      <c r="Q5" s="183">
        <v>35735</v>
      </c>
      <c r="R5" s="180" t="s">
        <v>119</v>
      </c>
      <c r="S5" s="181">
        <f t="shared" si="0"/>
        <v>-2851</v>
      </c>
      <c r="T5" s="181">
        <f t="shared" si="0"/>
        <v>-1799</v>
      </c>
      <c r="U5" s="182">
        <f t="shared" si="0"/>
        <v>-569</v>
      </c>
      <c r="V5" s="182">
        <f t="shared" si="0"/>
        <v>-543</v>
      </c>
      <c r="W5" s="181">
        <f t="shared" si="0"/>
        <v>308</v>
      </c>
      <c r="X5" s="184">
        <f t="shared" si="0"/>
        <v>-889</v>
      </c>
      <c r="Y5" s="182">
        <f t="shared" si="0"/>
        <v>-964</v>
      </c>
      <c r="Z5" s="181">
        <f t="shared" si="0"/>
        <v>-1087</v>
      </c>
      <c r="AA5" s="181">
        <f t="shared" si="0"/>
        <v>-997</v>
      </c>
      <c r="AB5" s="182">
        <f t="shared" si="0"/>
        <v>-789</v>
      </c>
      <c r="AC5" s="182">
        <f t="shared" si="0"/>
        <v>-783</v>
      </c>
      <c r="AD5" s="181">
        <f t="shared" si="0"/>
        <v>-820</v>
      </c>
      <c r="AE5" s="185">
        <f t="shared" si="0"/>
        <v>-925</v>
      </c>
      <c r="AF5" s="155"/>
    </row>
    <row r="6" spans="1:36" ht="23.25" customHeight="1">
      <c r="A6" s="92">
        <v>2</v>
      </c>
      <c r="B6" s="92">
        <v>9</v>
      </c>
      <c r="C6" s="180" t="s">
        <v>120</v>
      </c>
      <c r="D6" s="181">
        <v>9512</v>
      </c>
      <c r="E6" s="181">
        <v>9088</v>
      </c>
      <c r="F6" s="181">
        <v>8719</v>
      </c>
      <c r="G6" s="182">
        <v>8546</v>
      </c>
      <c r="H6" s="182">
        <v>8330</v>
      </c>
      <c r="I6" s="182">
        <v>8247</v>
      </c>
      <c r="J6" s="182">
        <v>8001</v>
      </c>
      <c r="K6" s="182">
        <v>7756</v>
      </c>
      <c r="L6" s="182">
        <v>7570</v>
      </c>
      <c r="M6" s="182">
        <v>7332</v>
      </c>
      <c r="N6" s="182">
        <v>7094</v>
      </c>
      <c r="O6" s="182">
        <v>6895</v>
      </c>
      <c r="P6" s="181">
        <v>6676</v>
      </c>
      <c r="Q6" s="183">
        <v>6400</v>
      </c>
      <c r="R6" s="180" t="s">
        <v>192</v>
      </c>
      <c r="S6" s="181">
        <f t="shared" si="0"/>
        <v>-424</v>
      </c>
      <c r="T6" s="181">
        <f t="shared" si="0"/>
        <v>-369</v>
      </c>
      <c r="U6" s="182">
        <f t="shared" si="0"/>
        <v>-173</v>
      </c>
      <c r="V6" s="182">
        <f t="shared" si="0"/>
        <v>-216</v>
      </c>
      <c r="W6" s="181">
        <f t="shared" si="0"/>
        <v>-83</v>
      </c>
      <c r="X6" s="184">
        <f t="shared" si="0"/>
        <v>-246</v>
      </c>
      <c r="Y6" s="182">
        <f t="shared" si="0"/>
        <v>-245</v>
      </c>
      <c r="Z6" s="181">
        <f t="shared" si="0"/>
        <v>-186</v>
      </c>
      <c r="AA6" s="181">
        <f t="shared" si="0"/>
        <v>-238</v>
      </c>
      <c r="AB6" s="182">
        <f t="shared" si="0"/>
        <v>-238</v>
      </c>
      <c r="AC6" s="182">
        <f t="shared" si="0"/>
        <v>-199</v>
      </c>
      <c r="AD6" s="181">
        <f t="shared" si="0"/>
        <v>-219</v>
      </c>
      <c r="AE6" s="185">
        <f t="shared" si="0"/>
        <v>-276</v>
      </c>
    </row>
    <row r="7" spans="1:36" ht="23.25" customHeight="1">
      <c r="A7" s="92">
        <v>3</v>
      </c>
      <c r="B7" s="92">
        <v>12</v>
      </c>
      <c r="C7" s="180" t="s">
        <v>121</v>
      </c>
      <c r="D7" s="181">
        <v>10460</v>
      </c>
      <c r="E7" s="181">
        <v>9866</v>
      </c>
      <c r="F7" s="181">
        <v>9425</v>
      </c>
      <c r="G7" s="182">
        <v>9153</v>
      </c>
      <c r="H7" s="182">
        <v>8897</v>
      </c>
      <c r="I7" s="182">
        <v>8594</v>
      </c>
      <c r="J7" s="182">
        <v>8330</v>
      </c>
      <c r="K7" s="182">
        <v>8100</v>
      </c>
      <c r="L7" s="182">
        <v>7855</v>
      </c>
      <c r="M7" s="182">
        <v>7644</v>
      </c>
      <c r="N7" s="182">
        <v>7517</v>
      </c>
      <c r="O7" s="182">
        <v>7277</v>
      </c>
      <c r="P7" s="181">
        <v>7009</v>
      </c>
      <c r="Q7" s="183">
        <v>6842</v>
      </c>
      <c r="R7" s="180" t="s">
        <v>121</v>
      </c>
      <c r="S7" s="181">
        <f t="shared" si="0"/>
        <v>-594</v>
      </c>
      <c r="T7" s="181">
        <f t="shared" si="0"/>
        <v>-441</v>
      </c>
      <c r="U7" s="182">
        <f t="shared" si="0"/>
        <v>-272</v>
      </c>
      <c r="V7" s="182">
        <f t="shared" si="0"/>
        <v>-256</v>
      </c>
      <c r="W7" s="181">
        <f t="shared" si="0"/>
        <v>-303</v>
      </c>
      <c r="X7" s="184">
        <f t="shared" si="0"/>
        <v>-264</v>
      </c>
      <c r="Y7" s="182">
        <f t="shared" si="0"/>
        <v>-230</v>
      </c>
      <c r="Z7" s="181">
        <f t="shared" si="0"/>
        <v>-245</v>
      </c>
      <c r="AA7" s="181">
        <f t="shared" si="0"/>
        <v>-211</v>
      </c>
      <c r="AB7" s="182">
        <f t="shared" si="0"/>
        <v>-127</v>
      </c>
      <c r="AC7" s="182">
        <f t="shared" si="0"/>
        <v>-240</v>
      </c>
      <c r="AD7" s="181">
        <f t="shared" si="0"/>
        <v>-268</v>
      </c>
      <c r="AE7" s="185">
        <f t="shared" si="0"/>
        <v>-167</v>
      </c>
    </row>
    <row r="8" spans="1:36" ht="23.25" customHeight="1">
      <c r="A8" s="92">
        <v>4</v>
      </c>
      <c r="B8" s="92">
        <v>13</v>
      </c>
      <c r="C8" s="180" t="s">
        <v>122</v>
      </c>
      <c r="D8" s="181">
        <v>5722</v>
      </c>
      <c r="E8" s="181">
        <v>5514</v>
      </c>
      <c r="F8" s="181">
        <v>5308</v>
      </c>
      <c r="G8" s="182">
        <v>5165</v>
      </c>
      <c r="H8" s="182">
        <v>5087</v>
      </c>
      <c r="I8" s="182">
        <v>5088</v>
      </c>
      <c r="J8" s="182">
        <v>5024</v>
      </c>
      <c r="K8" s="182">
        <v>4972</v>
      </c>
      <c r="L8" s="182">
        <v>4981</v>
      </c>
      <c r="M8" s="182">
        <v>4833</v>
      </c>
      <c r="N8" s="182">
        <v>4787</v>
      </c>
      <c r="O8" s="182">
        <v>4729</v>
      </c>
      <c r="P8" s="181">
        <v>4650</v>
      </c>
      <c r="Q8" s="183">
        <v>4563</v>
      </c>
      <c r="R8" s="180" t="s">
        <v>122</v>
      </c>
      <c r="S8" s="181">
        <f t="shared" si="0"/>
        <v>-208</v>
      </c>
      <c r="T8" s="181">
        <f t="shared" si="0"/>
        <v>-206</v>
      </c>
      <c r="U8" s="182">
        <f t="shared" si="0"/>
        <v>-143</v>
      </c>
      <c r="V8" s="182">
        <f t="shared" si="0"/>
        <v>-78</v>
      </c>
      <c r="W8" s="181">
        <f t="shared" si="0"/>
        <v>1</v>
      </c>
      <c r="X8" s="184">
        <f t="shared" si="0"/>
        <v>-64</v>
      </c>
      <c r="Y8" s="182">
        <f t="shared" si="0"/>
        <v>-52</v>
      </c>
      <c r="Z8" s="181">
        <f t="shared" si="0"/>
        <v>9</v>
      </c>
      <c r="AA8" s="181">
        <f t="shared" si="0"/>
        <v>-148</v>
      </c>
      <c r="AB8" s="182">
        <f t="shared" si="0"/>
        <v>-46</v>
      </c>
      <c r="AC8" s="182">
        <f t="shared" si="0"/>
        <v>-58</v>
      </c>
      <c r="AD8" s="181">
        <f t="shared" si="0"/>
        <v>-79</v>
      </c>
      <c r="AE8" s="185">
        <f t="shared" si="0"/>
        <v>-87</v>
      </c>
    </row>
    <row r="9" spans="1:36" ht="23.25" customHeight="1">
      <c r="A9" s="92">
        <v>5</v>
      </c>
      <c r="B9" s="92">
        <v>14</v>
      </c>
      <c r="C9" s="180" t="s">
        <v>123</v>
      </c>
      <c r="D9" s="181">
        <v>1913</v>
      </c>
      <c r="E9" s="181">
        <v>1835</v>
      </c>
      <c r="F9" s="181">
        <v>1766</v>
      </c>
      <c r="G9" s="182">
        <v>1720</v>
      </c>
      <c r="H9" s="182">
        <v>1701</v>
      </c>
      <c r="I9" s="182">
        <v>1680</v>
      </c>
      <c r="J9" s="182">
        <v>1642</v>
      </c>
      <c r="K9" s="182">
        <v>1630</v>
      </c>
      <c r="L9" s="182">
        <v>1594</v>
      </c>
      <c r="M9" s="182">
        <v>1533</v>
      </c>
      <c r="N9" s="182">
        <v>1498</v>
      </c>
      <c r="O9" s="182">
        <v>1463</v>
      </c>
      <c r="P9" s="181">
        <v>1411</v>
      </c>
      <c r="Q9" s="183">
        <v>1373</v>
      </c>
      <c r="R9" s="180" t="s">
        <v>123</v>
      </c>
      <c r="S9" s="181">
        <f t="shared" si="0"/>
        <v>-78</v>
      </c>
      <c r="T9" s="181">
        <f t="shared" si="0"/>
        <v>-69</v>
      </c>
      <c r="U9" s="182">
        <f t="shared" si="0"/>
        <v>-46</v>
      </c>
      <c r="V9" s="182">
        <f t="shared" si="0"/>
        <v>-19</v>
      </c>
      <c r="W9" s="181">
        <f t="shared" si="0"/>
        <v>-21</v>
      </c>
      <c r="X9" s="184">
        <f t="shared" si="0"/>
        <v>-38</v>
      </c>
      <c r="Y9" s="182">
        <f t="shared" si="0"/>
        <v>-12</v>
      </c>
      <c r="Z9" s="181">
        <f t="shared" si="0"/>
        <v>-36</v>
      </c>
      <c r="AA9" s="181">
        <f t="shared" si="0"/>
        <v>-61</v>
      </c>
      <c r="AB9" s="182">
        <f t="shared" si="0"/>
        <v>-35</v>
      </c>
      <c r="AC9" s="182">
        <f t="shared" si="0"/>
        <v>-35</v>
      </c>
      <c r="AD9" s="181">
        <f t="shared" si="0"/>
        <v>-52</v>
      </c>
      <c r="AE9" s="185">
        <f t="shared" si="0"/>
        <v>-38</v>
      </c>
    </row>
    <row r="10" spans="1:36" ht="23.25" customHeight="1">
      <c r="A10" s="92">
        <v>6</v>
      </c>
      <c r="B10" s="92">
        <v>15</v>
      </c>
      <c r="C10" s="180" t="s">
        <v>124</v>
      </c>
      <c r="D10" s="181">
        <v>1476</v>
      </c>
      <c r="E10" s="181">
        <v>1405</v>
      </c>
      <c r="F10" s="181">
        <v>1350</v>
      </c>
      <c r="G10" s="182">
        <v>1285</v>
      </c>
      <c r="H10" s="182">
        <v>1244</v>
      </c>
      <c r="I10" s="182">
        <v>1200</v>
      </c>
      <c r="J10" s="182">
        <v>1149</v>
      </c>
      <c r="K10" s="182">
        <v>1096</v>
      </c>
      <c r="L10" s="182">
        <v>1056</v>
      </c>
      <c r="M10" s="182">
        <v>996</v>
      </c>
      <c r="N10" s="182">
        <v>932</v>
      </c>
      <c r="O10" s="182">
        <v>877</v>
      </c>
      <c r="P10" s="181">
        <v>832</v>
      </c>
      <c r="Q10" s="183">
        <v>798</v>
      </c>
      <c r="R10" s="180" t="s">
        <v>124</v>
      </c>
      <c r="S10" s="181">
        <f t="shared" si="0"/>
        <v>-71</v>
      </c>
      <c r="T10" s="181">
        <f t="shared" si="0"/>
        <v>-55</v>
      </c>
      <c r="U10" s="182">
        <f t="shared" si="0"/>
        <v>-65</v>
      </c>
      <c r="V10" s="182">
        <f t="shared" si="0"/>
        <v>-41</v>
      </c>
      <c r="W10" s="181">
        <f t="shared" si="0"/>
        <v>-44</v>
      </c>
      <c r="X10" s="184">
        <f t="shared" si="0"/>
        <v>-51</v>
      </c>
      <c r="Y10" s="182">
        <f t="shared" si="0"/>
        <v>-53</v>
      </c>
      <c r="Z10" s="181">
        <f t="shared" si="0"/>
        <v>-40</v>
      </c>
      <c r="AA10" s="181">
        <f t="shared" si="0"/>
        <v>-60</v>
      </c>
      <c r="AB10" s="182">
        <f t="shared" si="0"/>
        <v>-64</v>
      </c>
      <c r="AC10" s="182">
        <f t="shared" si="0"/>
        <v>-55</v>
      </c>
      <c r="AD10" s="181">
        <f t="shared" si="0"/>
        <v>-45</v>
      </c>
      <c r="AE10" s="185">
        <f t="shared" si="0"/>
        <v>-34</v>
      </c>
    </row>
    <row r="11" spans="1:36" ht="23.25" customHeight="1">
      <c r="A11" s="92">
        <v>7</v>
      </c>
      <c r="B11" s="92">
        <v>16</v>
      </c>
      <c r="C11" s="180" t="s">
        <v>125</v>
      </c>
      <c r="D11" s="181">
        <v>2216</v>
      </c>
      <c r="E11" s="181">
        <v>2089</v>
      </c>
      <c r="F11" s="181">
        <v>1983</v>
      </c>
      <c r="G11" s="182">
        <v>1884</v>
      </c>
      <c r="H11" s="182">
        <v>1798</v>
      </c>
      <c r="I11" s="182">
        <v>1685</v>
      </c>
      <c r="J11" s="182">
        <v>1619</v>
      </c>
      <c r="K11" s="182">
        <v>1535</v>
      </c>
      <c r="L11" s="182">
        <v>1440</v>
      </c>
      <c r="M11" s="182">
        <v>1341</v>
      </c>
      <c r="N11" s="182">
        <v>1204</v>
      </c>
      <c r="O11" s="182">
        <v>1129</v>
      </c>
      <c r="P11" s="181">
        <v>1070</v>
      </c>
      <c r="Q11" s="183">
        <v>1004</v>
      </c>
      <c r="R11" s="180" t="s">
        <v>125</v>
      </c>
      <c r="S11" s="181">
        <f t="shared" si="0"/>
        <v>-127</v>
      </c>
      <c r="T11" s="181">
        <f t="shared" si="0"/>
        <v>-106</v>
      </c>
      <c r="U11" s="182">
        <f t="shared" si="0"/>
        <v>-99</v>
      </c>
      <c r="V11" s="182">
        <f t="shared" si="0"/>
        <v>-86</v>
      </c>
      <c r="W11" s="181">
        <f t="shared" si="0"/>
        <v>-113</v>
      </c>
      <c r="X11" s="184">
        <f t="shared" si="0"/>
        <v>-66</v>
      </c>
      <c r="Y11" s="182">
        <f t="shared" si="0"/>
        <v>-84</v>
      </c>
      <c r="Z11" s="181">
        <f t="shared" si="0"/>
        <v>-95</v>
      </c>
      <c r="AA11" s="181">
        <f t="shared" si="0"/>
        <v>-99</v>
      </c>
      <c r="AB11" s="182">
        <f t="shared" si="0"/>
        <v>-137</v>
      </c>
      <c r="AC11" s="182">
        <f t="shared" si="0"/>
        <v>-75</v>
      </c>
      <c r="AD11" s="181">
        <f t="shared" si="0"/>
        <v>-59</v>
      </c>
      <c r="AE11" s="185">
        <f t="shared" si="0"/>
        <v>-66</v>
      </c>
    </row>
    <row r="12" spans="1:36" ht="23.25" customHeight="1">
      <c r="A12" s="92">
        <v>8</v>
      </c>
      <c r="B12" s="92">
        <v>17</v>
      </c>
      <c r="C12" s="180" t="s">
        <v>126</v>
      </c>
      <c r="D12" s="181">
        <v>1498</v>
      </c>
      <c r="E12" s="181">
        <v>1463</v>
      </c>
      <c r="F12" s="181">
        <v>1425</v>
      </c>
      <c r="G12" s="182">
        <v>1412</v>
      </c>
      <c r="H12" s="182">
        <v>1422</v>
      </c>
      <c r="I12" s="182">
        <v>1462</v>
      </c>
      <c r="J12" s="182">
        <v>1455</v>
      </c>
      <c r="K12" s="182">
        <v>1488</v>
      </c>
      <c r="L12" s="182">
        <v>1550</v>
      </c>
      <c r="M12" s="182">
        <v>1539</v>
      </c>
      <c r="N12" s="182">
        <v>1569</v>
      </c>
      <c r="O12" s="182">
        <v>1558</v>
      </c>
      <c r="P12" s="181">
        <v>1583</v>
      </c>
      <c r="Q12" s="183">
        <v>1564</v>
      </c>
      <c r="R12" s="180" t="s">
        <v>126</v>
      </c>
      <c r="S12" s="181">
        <f t="shared" si="0"/>
        <v>-35</v>
      </c>
      <c r="T12" s="181">
        <f t="shared" si="0"/>
        <v>-38</v>
      </c>
      <c r="U12" s="182">
        <f t="shared" si="0"/>
        <v>-13</v>
      </c>
      <c r="V12" s="182">
        <f t="shared" si="0"/>
        <v>10</v>
      </c>
      <c r="W12" s="181">
        <f t="shared" si="0"/>
        <v>40</v>
      </c>
      <c r="X12" s="184">
        <f t="shared" si="0"/>
        <v>-7</v>
      </c>
      <c r="Y12" s="182">
        <f t="shared" si="0"/>
        <v>33</v>
      </c>
      <c r="Z12" s="181">
        <f t="shared" si="0"/>
        <v>62</v>
      </c>
      <c r="AA12" s="181">
        <f t="shared" si="0"/>
        <v>-11</v>
      </c>
      <c r="AB12" s="182">
        <f t="shared" si="0"/>
        <v>30</v>
      </c>
      <c r="AC12" s="182">
        <f t="shared" si="0"/>
        <v>-11</v>
      </c>
      <c r="AD12" s="181">
        <f t="shared" si="0"/>
        <v>25</v>
      </c>
      <c r="AE12" s="185">
        <f t="shared" si="0"/>
        <v>-19</v>
      </c>
    </row>
    <row r="13" spans="1:36" ht="23.25" customHeight="1">
      <c r="A13" s="92">
        <v>9</v>
      </c>
      <c r="B13" s="92">
        <v>3</v>
      </c>
      <c r="C13" s="180" t="s">
        <v>127</v>
      </c>
      <c r="D13" s="181">
        <v>59338</v>
      </c>
      <c r="E13" s="181">
        <v>55364</v>
      </c>
      <c r="F13" s="181">
        <v>53389</v>
      </c>
      <c r="G13" s="182">
        <v>52664</v>
      </c>
      <c r="H13" s="182">
        <v>52159</v>
      </c>
      <c r="I13" s="182">
        <v>51869</v>
      </c>
      <c r="J13" s="182">
        <v>51146</v>
      </c>
      <c r="K13" s="182">
        <v>50348</v>
      </c>
      <c r="L13" s="182">
        <v>49506</v>
      </c>
      <c r="M13" s="182">
        <v>48764</v>
      </c>
      <c r="N13" s="182">
        <v>48034</v>
      </c>
      <c r="O13" s="182">
        <v>47077</v>
      </c>
      <c r="P13" s="181">
        <v>46090</v>
      </c>
      <c r="Q13" s="183">
        <v>45148</v>
      </c>
      <c r="R13" s="180" t="s">
        <v>127</v>
      </c>
      <c r="S13" s="181">
        <f t="shared" si="0"/>
        <v>-3974</v>
      </c>
      <c r="T13" s="181">
        <f t="shared" si="0"/>
        <v>-1975</v>
      </c>
      <c r="U13" s="182">
        <f t="shared" si="0"/>
        <v>-725</v>
      </c>
      <c r="V13" s="182">
        <f t="shared" si="0"/>
        <v>-505</v>
      </c>
      <c r="W13" s="181">
        <f t="shared" si="0"/>
        <v>-290</v>
      </c>
      <c r="X13" s="184">
        <f t="shared" si="0"/>
        <v>-723</v>
      </c>
      <c r="Y13" s="182">
        <f t="shared" si="0"/>
        <v>-798</v>
      </c>
      <c r="Z13" s="181">
        <f t="shared" si="0"/>
        <v>-842</v>
      </c>
      <c r="AA13" s="181">
        <f t="shared" si="0"/>
        <v>-742</v>
      </c>
      <c r="AB13" s="182">
        <f t="shared" si="0"/>
        <v>-730</v>
      </c>
      <c r="AC13" s="182">
        <f t="shared" si="0"/>
        <v>-957</v>
      </c>
      <c r="AD13" s="181">
        <f t="shared" si="0"/>
        <v>-987</v>
      </c>
      <c r="AE13" s="185">
        <f t="shared" si="0"/>
        <v>-942</v>
      </c>
    </row>
    <row r="14" spans="1:36" ht="23.25" customHeight="1">
      <c r="A14" s="92">
        <v>10</v>
      </c>
      <c r="B14" s="92">
        <v>6</v>
      </c>
      <c r="C14" s="180" t="s">
        <v>128</v>
      </c>
      <c r="D14" s="181">
        <v>14307</v>
      </c>
      <c r="E14" s="181">
        <v>13761</v>
      </c>
      <c r="F14" s="181">
        <v>13450</v>
      </c>
      <c r="G14" s="182">
        <v>13265</v>
      </c>
      <c r="H14" s="182">
        <v>13041</v>
      </c>
      <c r="I14" s="182">
        <v>12989</v>
      </c>
      <c r="J14" s="182">
        <v>12715</v>
      </c>
      <c r="K14" s="182">
        <v>12473</v>
      </c>
      <c r="L14" s="182">
        <v>12322</v>
      </c>
      <c r="M14" s="182">
        <v>12006</v>
      </c>
      <c r="N14" s="182">
        <v>11723</v>
      </c>
      <c r="O14" s="182">
        <v>11439</v>
      </c>
      <c r="P14" s="181">
        <v>11185</v>
      </c>
      <c r="Q14" s="183">
        <v>10828</v>
      </c>
      <c r="R14" s="180" t="s">
        <v>128</v>
      </c>
      <c r="S14" s="181">
        <f t="shared" si="0"/>
        <v>-546</v>
      </c>
      <c r="T14" s="181">
        <f t="shared" si="0"/>
        <v>-311</v>
      </c>
      <c r="U14" s="182">
        <f t="shared" si="0"/>
        <v>-185</v>
      </c>
      <c r="V14" s="182">
        <f t="shared" si="0"/>
        <v>-224</v>
      </c>
      <c r="W14" s="181">
        <f t="shared" si="0"/>
        <v>-52</v>
      </c>
      <c r="X14" s="184">
        <f t="shared" si="0"/>
        <v>-274</v>
      </c>
      <c r="Y14" s="182">
        <f t="shared" si="0"/>
        <v>-242</v>
      </c>
      <c r="Z14" s="181">
        <f t="shared" si="0"/>
        <v>-151</v>
      </c>
      <c r="AA14" s="181">
        <f t="shared" si="0"/>
        <v>-316</v>
      </c>
      <c r="AB14" s="182">
        <f t="shared" si="0"/>
        <v>-283</v>
      </c>
      <c r="AC14" s="182">
        <f t="shared" si="0"/>
        <v>-284</v>
      </c>
      <c r="AD14" s="181">
        <f t="shared" si="0"/>
        <v>-254</v>
      </c>
      <c r="AE14" s="185">
        <f t="shared" si="0"/>
        <v>-357</v>
      </c>
    </row>
    <row r="15" spans="1:36" ht="23.25" customHeight="1">
      <c r="A15" s="92">
        <v>11</v>
      </c>
      <c r="B15" s="92">
        <v>10</v>
      </c>
      <c r="C15" s="180" t="s">
        <v>129</v>
      </c>
      <c r="D15" s="181">
        <v>6416</v>
      </c>
      <c r="E15" s="181">
        <v>6149</v>
      </c>
      <c r="F15" s="181">
        <v>5913</v>
      </c>
      <c r="G15" s="182">
        <v>5723</v>
      </c>
      <c r="H15" s="182">
        <v>5508</v>
      </c>
      <c r="I15" s="182">
        <v>5318</v>
      </c>
      <c r="J15" s="182">
        <v>5179</v>
      </c>
      <c r="K15" s="182">
        <v>5017</v>
      </c>
      <c r="L15" s="182">
        <v>4844</v>
      </c>
      <c r="M15" s="182">
        <v>4613</v>
      </c>
      <c r="N15" s="182">
        <v>4497</v>
      </c>
      <c r="O15" s="182">
        <v>4290</v>
      </c>
      <c r="P15" s="181">
        <v>4098</v>
      </c>
      <c r="Q15" s="183">
        <v>3934</v>
      </c>
      <c r="R15" s="180" t="s">
        <v>129</v>
      </c>
      <c r="S15" s="181">
        <f t="shared" si="0"/>
        <v>-267</v>
      </c>
      <c r="T15" s="181">
        <f t="shared" si="0"/>
        <v>-236</v>
      </c>
      <c r="U15" s="182">
        <f t="shared" si="0"/>
        <v>-190</v>
      </c>
      <c r="V15" s="182">
        <f t="shared" si="0"/>
        <v>-215</v>
      </c>
      <c r="W15" s="181">
        <f t="shared" si="0"/>
        <v>-190</v>
      </c>
      <c r="X15" s="184">
        <f t="shared" si="0"/>
        <v>-139</v>
      </c>
      <c r="Y15" s="182">
        <f t="shared" si="0"/>
        <v>-162</v>
      </c>
      <c r="Z15" s="181">
        <f t="shared" si="0"/>
        <v>-173</v>
      </c>
      <c r="AA15" s="181">
        <f t="shared" si="0"/>
        <v>-231</v>
      </c>
      <c r="AB15" s="182">
        <f t="shared" si="0"/>
        <v>-116</v>
      </c>
      <c r="AC15" s="182">
        <f t="shared" si="0"/>
        <v>-207</v>
      </c>
      <c r="AD15" s="181">
        <f t="shared" si="0"/>
        <v>-192</v>
      </c>
      <c r="AE15" s="185">
        <f t="shared" si="0"/>
        <v>-164</v>
      </c>
    </row>
    <row r="16" spans="1:36" ht="23.25" customHeight="1">
      <c r="A16" s="92">
        <v>12</v>
      </c>
      <c r="B16" s="92">
        <v>18</v>
      </c>
      <c r="C16" s="180" t="s">
        <v>130</v>
      </c>
      <c r="D16" s="181">
        <v>2401</v>
      </c>
      <c r="E16" s="181">
        <v>2350</v>
      </c>
      <c r="F16" s="181">
        <v>2279</v>
      </c>
      <c r="G16" s="182">
        <v>2253</v>
      </c>
      <c r="H16" s="182">
        <v>2253</v>
      </c>
      <c r="I16" s="182">
        <v>2239</v>
      </c>
      <c r="J16" s="182">
        <v>2199</v>
      </c>
      <c r="K16" s="182">
        <v>2168</v>
      </c>
      <c r="L16" s="182">
        <v>2130</v>
      </c>
      <c r="M16" s="182">
        <v>2090</v>
      </c>
      <c r="N16" s="182">
        <v>2069</v>
      </c>
      <c r="O16" s="182">
        <v>2042</v>
      </c>
      <c r="P16" s="181">
        <v>1976</v>
      </c>
      <c r="Q16" s="183">
        <v>1984</v>
      </c>
      <c r="R16" s="180" t="s">
        <v>130</v>
      </c>
      <c r="S16" s="181">
        <f t="shared" si="0"/>
        <v>-51</v>
      </c>
      <c r="T16" s="181">
        <f t="shared" si="0"/>
        <v>-71</v>
      </c>
      <c r="U16" s="182">
        <f t="shared" si="0"/>
        <v>-26</v>
      </c>
      <c r="V16" s="182">
        <f t="shared" si="0"/>
        <v>0</v>
      </c>
      <c r="W16" s="181">
        <f t="shared" si="0"/>
        <v>-14</v>
      </c>
      <c r="X16" s="184">
        <f t="shared" si="0"/>
        <v>-40</v>
      </c>
      <c r="Y16" s="182">
        <f t="shared" si="0"/>
        <v>-31</v>
      </c>
      <c r="Z16" s="181">
        <f t="shared" si="0"/>
        <v>-38</v>
      </c>
      <c r="AA16" s="181">
        <f t="shared" si="0"/>
        <v>-40</v>
      </c>
      <c r="AB16" s="182">
        <f t="shared" si="0"/>
        <v>-21</v>
      </c>
      <c r="AC16" s="182">
        <f t="shared" si="0"/>
        <v>-27</v>
      </c>
      <c r="AD16" s="181">
        <f t="shared" si="0"/>
        <v>-66</v>
      </c>
      <c r="AE16" s="185">
        <f t="shared" si="0"/>
        <v>8</v>
      </c>
    </row>
    <row r="17" spans="1:31" ht="23.25" customHeight="1">
      <c r="A17" s="92">
        <v>13</v>
      </c>
      <c r="B17" s="92">
        <v>19</v>
      </c>
      <c r="C17" s="180" t="s">
        <v>131</v>
      </c>
      <c r="D17" s="181">
        <v>948</v>
      </c>
      <c r="E17" s="181">
        <v>917</v>
      </c>
      <c r="F17" s="181">
        <v>891</v>
      </c>
      <c r="G17" s="182">
        <v>869</v>
      </c>
      <c r="H17" s="182">
        <v>819</v>
      </c>
      <c r="I17" s="182">
        <v>790</v>
      </c>
      <c r="J17" s="182">
        <v>775</v>
      </c>
      <c r="K17" s="182">
        <v>744</v>
      </c>
      <c r="L17" s="182">
        <v>722</v>
      </c>
      <c r="M17" s="182">
        <v>684</v>
      </c>
      <c r="N17" s="182">
        <v>656</v>
      </c>
      <c r="O17" s="182">
        <v>631</v>
      </c>
      <c r="P17" s="181">
        <v>606</v>
      </c>
      <c r="Q17" s="183">
        <v>592</v>
      </c>
      <c r="R17" s="180" t="s">
        <v>131</v>
      </c>
      <c r="S17" s="181">
        <f t="shared" si="0"/>
        <v>-31</v>
      </c>
      <c r="T17" s="181">
        <f t="shared" si="0"/>
        <v>-26</v>
      </c>
      <c r="U17" s="182">
        <f t="shared" si="0"/>
        <v>-22</v>
      </c>
      <c r="V17" s="182">
        <f t="shared" si="0"/>
        <v>-50</v>
      </c>
      <c r="W17" s="181">
        <f t="shared" si="0"/>
        <v>-29</v>
      </c>
      <c r="X17" s="184">
        <f t="shared" si="0"/>
        <v>-15</v>
      </c>
      <c r="Y17" s="182">
        <f t="shared" si="0"/>
        <v>-31</v>
      </c>
      <c r="Z17" s="181">
        <f t="shared" si="0"/>
        <v>-22</v>
      </c>
      <c r="AA17" s="181">
        <f t="shared" si="0"/>
        <v>-38</v>
      </c>
      <c r="AB17" s="182">
        <f t="shared" si="0"/>
        <v>-28</v>
      </c>
      <c r="AC17" s="182">
        <f t="shared" si="0"/>
        <v>-25</v>
      </c>
      <c r="AD17" s="181">
        <f t="shared" si="0"/>
        <v>-25</v>
      </c>
      <c r="AE17" s="185">
        <f t="shared" si="0"/>
        <v>-14</v>
      </c>
    </row>
    <row r="18" spans="1:31" ht="23.25" customHeight="1">
      <c r="A18" s="92">
        <v>14</v>
      </c>
      <c r="B18" s="92">
        <v>43</v>
      </c>
      <c r="C18" s="180" t="s">
        <v>132</v>
      </c>
      <c r="D18" s="181">
        <v>2658</v>
      </c>
      <c r="E18" s="181">
        <v>2532</v>
      </c>
      <c r="F18" s="181">
        <v>2449</v>
      </c>
      <c r="G18" s="182">
        <v>2353</v>
      </c>
      <c r="H18" s="182">
        <v>2282</v>
      </c>
      <c r="I18" s="182">
        <v>2227</v>
      </c>
      <c r="J18" s="182">
        <v>2121</v>
      </c>
      <c r="K18" s="182">
        <v>2030</v>
      </c>
      <c r="L18" s="182">
        <v>1944</v>
      </c>
      <c r="M18" s="182">
        <v>1875</v>
      </c>
      <c r="N18" s="182">
        <v>1928</v>
      </c>
      <c r="O18" s="182">
        <v>1794</v>
      </c>
      <c r="P18" s="181">
        <v>1694</v>
      </c>
      <c r="Q18" s="183">
        <v>1649</v>
      </c>
      <c r="R18" s="180" t="s">
        <v>132</v>
      </c>
      <c r="S18" s="181">
        <f t="shared" si="0"/>
        <v>-126</v>
      </c>
      <c r="T18" s="181">
        <f t="shared" si="0"/>
        <v>-83</v>
      </c>
      <c r="U18" s="182">
        <f t="shared" si="0"/>
        <v>-96</v>
      </c>
      <c r="V18" s="182">
        <f t="shared" si="0"/>
        <v>-71</v>
      </c>
      <c r="W18" s="181">
        <f t="shared" si="0"/>
        <v>-55</v>
      </c>
      <c r="X18" s="184">
        <f t="shared" si="0"/>
        <v>-106</v>
      </c>
      <c r="Y18" s="182">
        <f t="shared" si="0"/>
        <v>-91</v>
      </c>
      <c r="Z18" s="181">
        <f t="shared" si="0"/>
        <v>-86</v>
      </c>
      <c r="AA18" s="181">
        <f t="shared" si="0"/>
        <v>-69</v>
      </c>
      <c r="AB18" s="182">
        <f t="shared" si="0"/>
        <v>53</v>
      </c>
      <c r="AC18" s="182">
        <f t="shared" si="0"/>
        <v>-134</v>
      </c>
      <c r="AD18" s="181">
        <f t="shared" si="0"/>
        <v>-100</v>
      </c>
      <c r="AE18" s="185">
        <f t="shared" si="0"/>
        <v>-45</v>
      </c>
    </row>
    <row r="19" spans="1:31" ht="23.25" customHeight="1">
      <c r="A19" s="92">
        <v>15</v>
      </c>
      <c r="B19" s="92">
        <v>44</v>
      </c>
      <c r="C19" s="180" t="s">
        <v>133</v>
      </c>
      <c r="D19" s="181">
        <v>1278</v>
      </c>
      <c r="E19" s="181">
        <v>1240</v>
      </c>
      <c r="F19" s="181">
        <v>1207</v>
      </c>
      <c r="G19" s="182">
        <v>1155</v>
      </c>
      <c r="H19" s="182">
        <v>1117</v>
      </c>
      <c r="I19" s="182">
        <v>1094</v>
      </c>
      <c r="J19" s="182">
        <v>1096</v>
      </c>
      <c r="K19" s="182">
        <v>1074</v>
      </c>
      <c r="L19" s="182">
        <v>1049</v>
      </c>
      <c r="M19" s="182">
        <v>1021</v>
      </c>
      <c r="N19" s="182">
        <v>969</v>
      </c>
      <c r="O19" s="182">
        <v>958</v>
      </c>
      <c r="P19" s="181">
        <v>909</v>
      </c>
      <c r="Q19" s="183">
        <v>863</v>
      </c>
      <c r="R19" s="180" t="s">
        <v>133</v>
      </c>
      <c r="S19" s="181">
        <f t="shared" si="0"/>
        <v>-38</v>
      </c>
      <c r="T19" s="181">
        <f t="shared" si="0"/>
        <v>-33</v>
      </c>
      <c r="U19" s="182">
        <f t="shared" si="0"/>
        <v>-52</v>
      </c>
      <c r="V19" s="182">
        <f t="shared" si="0"/>
        <v>-38</v>
      </c>
      <c r="W19" s="181">
        <f t="shared" si="0"/>
        <v>-23</v>
      </c>
      <c r="X19" s="184">
        <f t="shared" si="0"/>
        <v>2</v>
      </c>
      <c r="Y19" s="182">
        <f t="shared" si="0"/>
        <v>-22</v>
      </c>
      <c r="Z19" s="181">
        <f t="shared" si="0"/>
        <v>-25</v>
      </c>
      <c r="AA19" s="181">
        <f t="shared" si="0"/>
        <v>-28</v>
      </c>
      <c r="AB19" s="182">
        <f t="shared" si="0"/>
        <v>-52</v>
      </c>
      <c r="AC19" s="182">
        <f t="shared" si="0"/>
        <v>-11</v>
      </c>
      <c r="AD19" s="181">
        <f t="shared" si="0"/>
        <v>-49</v>
      </c>
      <c r="AE19" s="185">
        <f t="shared" si="0"/>
        <v>-46</v>
      </c>
    </row>
    <row r="20" spans="1:31" ht="23.25" customHeight="1">
      <c r="A20" s="92">
        <v>16</v>
      </c>
      <c r="B20" s="92">
        <v>45</v>
      </c>
      <c r="C20" s="180" t="s">
        <v>134</v>
      </c>
      <c r="D20" s="181">
        <v>1115</v>
      </c>
      <c r="E20" s="181">
        <v>1102</v>
      </c>
      <c r="F20" s="181">
        <v>1058</v>
      </c>
      <c r="G20" s="182">
        <v>1046</v>
      </c>
      <c r="H20" s="182">
        <v>995</v>
      </c>
      <c r="I20" s="182">
        <v>929</v>
      </c>
      <c r="J20" s="182">
        <v>889</v>
      </c>
      <c r="K20" s="182">
        <v>852</v>
      </c>
      <c r="L20" s="182">
        <v>793</v>
      </c>
      <c r="M20" s="182">
        <v>749</v>
      </c>
      <c r="N20" s="182">
        <v>716</v>
      </c>
      <c r="O20" s="182">
        <v>688</v>
      </c>
      <c r="P20" s="181">
        <v>674</v>
      </c>
      <c r="Q20" s="183">
        <v>654</v>
      </c>
      <c r="R20" s="180" t="s">
        <v>134</v>
      </c>
      <c r="S20" s="181">
        <f t="shared" ref="S20:AE78" si="1">IFERROR(E20-D20,"-")</f>
        <v>-13</v>
      </c>
      <c r="T20" s="181">
        <f t="shared" si="1"/>
        <v>-44</v>
      </c>
      <c r="U20" s="182">
        <f t="shared" si="1"/>
        <v>-12</v>
      </c>
      <c r="V20" s="182">
        <f t="shared" si="1"/>
        <v>-51</v>
      </c>
      <c r="W20" s="181">
        <f t="shared" si="1"/>
        <v>-66</v>
      </c>
      <c r="X20" s="184">
        <f t="shared" si="1"/>
        <v>-40</v>
      </c>
      <c r="Y20" s="182">
        <f t="shared" si="1"/>
        <v>-37</v>
      </c>
      <c r="Z20" s="181">
        <f t="shared" si="1"/>
        <v>-59</v>
      </c>
      <c r="AA20" s="181">
        <f t="shared" si="1"/>
        <v>-44</v>
      </c>
      <c r="AB20" s="182">
        <f t="shared" si="1"/>
        <v>-33</v>
      </c>
      <c r="AC20" s="182">
        <f t="shared" si="1"/>
        <v>-28</v>
      </c>
      <c r="AD20" s="181">
        <f t="shared" si="1"/>
        <v>-14</v>
      </c>
      <c r="AE20" s="185">
        <f t="shared" si="1"/>
        <v>-20</v>
      </c>
    </row>
    <row r="21" spans="1:31" ht="23.25" customHeight="1">
      <c r="A21" s="92">
        <v>17</v>
      </c>
      <c r="B21" s="92">
        <v>46</v>
      </c>
      <c r="C21" s="180" t="s">
        <v>135</v>
      </c>
      <c r="D21" s="181">
        <v>1191</v>
      </c>
      <c r="E21" s="181">
        <v>1185</v>
      </c>
      <c r="F21" s="181">
        <v>1162</v>
      </c>
      <c r="G21" s="182">
        <v>1128</v>
      </c>
      <c r="H21" s="182">
        <v>1105</v>
      </c>
      <c r="I21" s="182">
        <v>1074</v>
      </c>
      <c r="J21" s="182">
        <v>1022</v>
      </c>
      <c r="K21" s="182">
        <v>1002</v>
      </c>
      <c r="L21" s="182">
        <v>957</v>
      </c>
      <c r="M21" s="182">
        <v>905</v>
      </c>
      <c r="N21" s="182">
        <v>877</v>
      </c>
      <c r="O21" s="182">
        <v>848</v>
      </c>
      <c r="P21" s="181">
        <v>794</v>
      </c>
      <c r="Q21" s="183">
        <v>746</v>
      </c>
      <c r="R21" s="180" t="s">
        <v>135</v>
      </c>
      <c r="S21" s="181">
        <f t="shared" si="1"/>
        <v>-6</v>
      </c>
      <c r="T21" s="181">
        <f t="shared" si="1"/>
        <v>-23</v>
      </c>
      <c r="U21" s="182">
        <f t="shared" si="1"/>
        <v>-34</v>
      </c>
      <c r="V21" s="182">
        <f t="shared" si="1"/>
        <v>-23</v>
      </c>
      <c r="W21" s="181">
        <f t="shared" si="1"/>
        <v>-31</v>
      </c>
      <c r="X21" s="184">
        <f t="shared" si="1"/>
        <v>-52</v>
      </c>
      <c r="Y21" s="182">
        <f t="shared" si="1"/>
        <v>-20</v>
      </c>
      <c r="Z21" s="181">
        <f t="shared" si="1"/>
        <v>-45</v>
      </c>
      <c r="AA21" s="181">
        <f t="shared" si="1"/>
        <v>-52</v>
      </c>
      <c r="AB21" s="182">
        <f t="shared" si="1"/>
        <v>-28</v>
      </c>
      <c r="AC21" s="182">
        <f t="shared" si="1"/>
        <v>-29</v>
      </c>
      <c r="AD21" s="181">
        <f t="shared" si="1"/>
        <v>-54</v>
      </c>
      <c r="AE21" s="185">
        <f t="shared" si="1"/>
        <v>-48</v>
      </c>
    </row>
    <row r="22" spans="1:31" ht="23.25" customHeight="1">
      <c r="A22" s="92">
        <v>18</v>
      </c>
      <c r="B22" s="92">
        <v>47</v>
      </c>
      <c r="C22" s="180" t="s">
        <v>136</v>
      </c>
      <c r="D22" s="181">
        <v>958</v>
      </c>
      <c r="E22" s="181">
        <v>927</v>
      </c>
      <c r="F22" s="181">
        <v>883</v>
      </c>
      <c r="G22" s="182">
        <v>858</v>
      </c>
      <c r="H22" s="182">
        <v>828</v>
      </c>
      <c r="I22" s="182">
        <v>775</v>
      </c>
      <c r="J22" s="182">
        <v>722</v>
      </c>
      <c r="K22" s="182">
        <v>689</v>
      </c>
      <c r="L22" s="182">
        <v>674</v>
      </c>
      <c r="M22" s="182">
        <v>637</v>
      </c>
      <c r="N22" s="182">
        <v>604</v>
      </c>
      <c r="O22" s="182">
        <v>582</v>
      </c>
      <c r="P22" s="181">
        <v>548</v>
      </c>
      <c r="Q22" s="183">
        <v>519</v>
      </c>
      <c r="R22" s="180" t="s">
        <v>136</v>
      </c>
      <c r="S22" s="181">
        <f t="shared" si="1"/>
        <v>-31</v>
      </c>
      <c r="T22" s="181">
        <f t="shared" si="1"/>
        <v>-44</v>
      </c>
      <c r="U22" s="182">
        <f t="shared" si="1"/>
        <v>-25</v>
      </c>
      <c r="V22" s="182">
        <f t="shared" si="1"/>
        <v>-30</v>
      </c>
      <c r="W22" s="181">
        <f t="shared" si="1"/>
        <v>-53</v>
      </c>
      <c r="X22" s="184">
        <f t="shared" si="1"/>
        <v>-53</v>
      </c>
      <c r="Y22" s="182">
        <f t="shared" si="1"/>
        <v>-33</v>
      </c>
      <c r="Z22" s="181">
        <f t="shared" si="1"/>
        <v>-15</v>
      </c>
      <c r="AA22" s="181">
        <f t="shared" si="1"/>
        <v>-37</v>
      </c>
      <c r="AB22" s="182">
        <f t="shared" si="1"/>
        <v>-33</v>
      </c>
      <c r="AC22" s="182">
        <f t="shared" si="1"/>
        <v>-22</v>
      </c>
      <c r="AD22" s="181">
        <f t="shared" si="1"/>
        <v>-34</v>
      </c>
      <c r="AE22" s="185">
        <f t="shared" si="1"/>
        <v>-29</v>
      </c>
    </row>
    <row r="23" spans="1:31" ht="23.25" customHeight="1">
      <c r="A23" s="92">
        <v>19</v>
      </c>
      <c r="B23" s="92">
        <v>48</v>
      </c>
      <c r="C23" s="180" t="s">
        <v>137</v>
      </c>
      <c r="D23" s="181">
        <v>2865</v>
      </c>
      <c r="E23" s="181">
        <v>2749</v>
      </c>
      <c r="F23" s="181">
        <v>2656</v>
      </c>
      <c r="G23" s="182">
        <v>2563</v>
      </c>
      <c r="H23" s="182">
        <v>2470</v>
      </c>
      <c r="I23" s="182">
        <v>2554</v>
      </c>
      <c r="J23" s="182">
        <v>2496</v>
      </c>
      <c r="K23" s="182">
        <v>2442</v>
      </c>
      <c r="L23" s="182">
        <v>2375</v>
      </c>
      <c r="M23" s="182">
        <v>2330</v>
      </c>
      <c r="N23" s="182">
        <v>2313</v>
      </c>
      <c r="O23" s="182">
        <v>2240</v>
      </c>
      <c r="P23" s="181">
        <v>2173</v>
      </c>
      <c r="Q23" s="183">
        <v>2117</v>
      </c>
      <c r="R23" s="180" t="s">
        <v>137</v>
      </c>
      <c r="S23" s="181">
        <f t="shared" si="1"/>
        <v>-116</v>
      </c>
      <c r="T23" s="181">
        <f t="shared" si="1"/>
        <v>-93</v>
      </c>
      <c r="U23" s="182">
        <f t="shared" si="1"/>
        <v>-93</v>
      </c>
      <c r="V23" s="182">
        <f t="shared" si="1"/>
        <v>-93</v>
      </c>
      <c r="W23" s="181">
        <f t="shared" si="1"/>
        <v>84</v>
      </c>
      <c r="X23" s="184">
        <f t="shared" si="1"/>
        <v>-58</v>
      </c>
      <c r="Y23" s="182">
        <f t="shared" si="1"/>
        <v>-54</v>
      </c>
      <c r="Z23" s="181">
        <f t="shared" si="1"/>
        <v>-67</v>
      </c>
      <c r="AA23" s="181">
        <f t="shared" si="1"/>
        <v>-45</v>
      </c>
      <c r="AB23" s="182">
        <f t="shared" si="1"/>
        <v>-17</v>
      </c>
      <c r="AC23" s="182">
        <f t="shared" si="1"/>
        <v>-73</v>
      </c>
      <c r="AD23" s="181">
        <f t="shared" si="1"/>
        <v>-67</v>
      </c>
      <c r="AE23" s="185">
        <f t="shared" si="1"/>
        <v>-56</v>
      </c>
    </row>
    <row r="24" spans="1:31" ht="23.25" customHeight="1">
      <c r="A24" s="92">
        <v>20</v>
      </c>
      <c r="B24" s="92">
        <v>49</v>
      </c>
      <c r="C24" s="180" t="s">
        <v>138</v>
      </c>
      <c r="D24" s="181">
        <v>1746</v>
      </c>
      <c r="E24" s="181">
        <v>1664</v>
      </c>
      <c r="F24" s="181">
        <v>1609</v>
      </c>
      <c r="G24" s="182">
        <v>1571</v>
      </c>
      <c r="H24" s="182">
        <v>1520</v>
      </c>
      <c r="I24" s="182">
        <v>1502</v>
      </c>
      <c r="J24" s="182">
        <v>1463</v>
      </c>
      <c r="K24" s="182">
        <v>1428</v>
      </c>
      <c r="L24" s="182">
        <v>1368</v>
      </c>
      <c r="M24" s="182">
        <v>1300</v>
      </c>
      <c r="N24" s="182">
        <v>1211</v>
      </c>
      <c r="O24" s="182">
        <v>1121</v>
      </c>
      <c r="P24" s="181">
        <v>1070</v>
      </c>
      <c r="Q24" s="183">
        <v>1005</v>
      </c>
      <c r="R24" s="180" t="s">
        <v>138</v>
      </c>
      <c r="S24" s="181">
        <f t="shared" si="1"/>
        <v>-82</v>
      </c>
      <c r="T24" s="181">
        <f t="shared" si="1"/>
        <v>-55</v>
      </c>
      <c r="U24" s="182">
        <f t="shared" si="1"/>
        <v>-38</v>
      </c>
      <c r="V24" s="182">
        <f t="shared" si="1"/>
        <v>-51</v>
      </c>
      <c r="W24" s="181">
        <f t="shared" si="1"/>
        <v>-18</v>
      </c>
      <c r="X24" s="184">
        <f t="shared" si="1"/>
        <v>-39</v>
      </c>
      <c r="Y24" s="182">
        <f t="shared" si="1"/>
        <v>-35</v>
      </c>
      <c r="Z24" s="181">
        <f t="shared" si="1"/>
        <v>-60</v>
      </c>
      <c r="AA24" s="181">
        <f t="shared" si="1"/>
        <v>-68</v>
      </c>
      <c r="AB24" s="182">
        <f t="shared" si="1"/>
        <v>-89</v>
      </c>
      <c r="AC24" s="182">
        <f t="shared" si="1"/>
        <v>-90</v>
      </c>
      <c r="AD24" s="181">
        <f t="shared" si="1"/>
        <v>-51</v>
      </c>
      <c r="AE24" s="185">
        <f t="shared" si="1"/>
        <v>-65</v>
      </c>
    </row>
    <row r="25" spans="1:31" ht="23.25" customHeight="1">
      <c r="A25" s="92">
        <v>21</v>
      </c>
      <c r="B25" s="92">
        <v>5</v>
      </c>
      <c r="C25" s="180" t="s">
        <v>139</v>
      </c>
      <c r="D25" s="181">
        <v>11530</v>
      </c>
      <c r="E25" s="181">
        <v>11217</v>
      </c>
      <c r="F25" s="181">
        <v>10901</v>
      </c>
      <c r="G25" s="182">
        <v>10732</v>
      </c>
      <c r="H25" s="182">
        <v>10551</v>
      </c>
      <c r="I25" s="182">
        <v>9973</v>
      </c>
      <c r="J25" s="182">
        <v>9759</v>
      </c>
      <c r="K25" s="182">
        <v>9543</v>
      </c>
      <c r="L25" s="182">
        <v>9303</v>
      </c>
      <c r="M25" s="182">
        <v>9000</v>
      </c>
      <c r="N25" s="182">
        <v>8684</v>
      </c>
      <c r="O25" s="182">
        <v>8355</v>
      </c>
      <c r="P25" s="181">
        <v>8061</v>
      </c>
      <c r="Q25" s="183">
        <v>7746</v>
      </c>
      <c r="R25" s="180" t="s">
        <v>139</v>
      </c>
      <c r="S25" s="181">
        <f t="shared" si="1"/>
        <v>-313</v>
      </c>
      <c r="T25" s="181">
        <f t="shared" si="1"/>
        <v>-316</v>
      </c>
      <c r="U25" s="182">
        <f t="shared" si="1"/>
        <v>-169</v>
      </c>
      <c r="V25" s="182">
        <f t="shared" si="1"/>
        <v>-181</v>
      </c>
      <c r="W25" s="181">
        <f t="shared" si="1"/>
        <v>-578</v>
      </c>
      <c r="X25" s="184">
        <f t="shared" si="1"/>
        <v>-214</v>
      </c>
      <c r="Y25" s="182">
        <f t="shared" si="1"/>
        <v>-216</v>
      </c>
      <c r="Z25" s="181">
        <f t="shared" si="1"/>
        <v>-240</v>
      </c>
      <c r="AA25" s="181">
        <f t="shared" si="1"/>
        <v>-303</v>
      </c>
      <c r="AB25" s="182">
        <f t="shared" si="1"/>
        <v>-316</v>
      </c>
      <c r="AC25" s="182">
        <f t="shared" si="1"/>
        <v>-329</v>
      </c>
      <c r="AD25" s="181">
        <f t="shared" si="1"/>
        <v>-294</v>
      </c>
      <c r="AE25" s="185">
        <f t="shared" si="1"/>
        <v>-315</v>
      </c>
    </row>
    <row r="26" spans="1:31" ht="23.25" customHeight="1">
      <c r="A26" s="92">
        <v>22</v>
      </c>
      <c r="B26" s="92">
        <v>35</v>
      </c>
      <c r="C26" s="180" t="s">
        <v>140</v>
      </c>
      <c r="D26" s="181">
        <v>3715</v>
      </c>
      <c r="E26" s="181">
        <v>3618</v>
      </c>
      <c r="F26" s="181">
        <v>3585</v>
      </c>
      <c r="G26" s="182">
        <v>3540</v>
      </c>
      <c r="H26" s="182">
        <v>3495</v>
      </c>
      <c r="I26" s="182">
        <v>3497</v>
      </c>
      <c r="J26" s="182">
        <v>3471</v>
      </c>
      <c r="K26" s="182">
        <v>3410</v>
      </c>
      <c r="L26" s="182">
        <v>3375</v>
      </c>
      <c r="M26" s="182">
        <v>3373</v>
      </c>
      <c r="N26" s="182">
        <v>3359</v>
      </c>
      <c r="O26" s="182">
        <v>3357</v>
      </c>
      <c r="P26" s="181">
        <v>3328</v>
      </c>
      <c r="Q26" s="183">
        <v>3347</v>
      </c>
      <c r="R26" s="180" t="s">
        <v>140</v>
      </c>
      <c r="S26" s="181">
        <f t="shared" si="1"/>
        <v>-97</v>
      </c>
      <c r="T26" s="181">
        <f t="shared" si="1"/>
        <v>-33</v>
      </c>
      <c r="U26" s="182">
        <f t="shared" si="1"/>
        <v>-45</v>
      </c>
      <c r="V26" s="182">
        <f t="shared" si="1"/>
        <v>-45</v>
      </c>
      <c r="W26" s="181">
        <f t="shared" si="1"/>
        <v>2</v>
      </c>
      <c r="X26" s="184">
        <f t="shared" si="1"/>
        <v>-26</v>
      </c>
      <c r="Y26" s="182">
        <f t="shared" si="1"/>
        <v>-61</v>
      </c>
      <c r="Z26" s="181">
        <f t="shared" si="1"/>
        <v>-35</v>
      </c>
      <c r="AA26" s="181">
        <f t="shared" si="1"/>
        <v>-2</v>
      </c>
      <c r="AB26" s="182">
        <f t="shared" si="1"/>
        <v>-14</v>
      </c>
      <c r="AC26" s="182">
        <f t="shared" si="1"/>
        <v>-2</v>
      </c>
      <c r="AD26" s="181">
        <f t="shared" si="1"/>
        <v>-29</v>
      </c>
      <c r="AE26" s="185">
        <f t="shared" si="1"/>
        <v>19</v>
      </c>
    </row>
    <row r="27" spans="1:31" ht="23.25" customHeight="1">
      <c r="A27" s="92">
        <v>23</v>
      </c>
      <c r="B27" s="92">
        <v>36</v>
      </c>
      <c r="C27" s="180" t="s">
        <v>141</v>
      </c>
      <c r="D27" s="181">
        <v>1181</v>
      </c>
      <c r="E27" s="181">
        <v>1133</v>
      </c>
      <c r="F27" s="181">
        <v>1121</v>
      </c>
      <c r="G27" s="182">
        <v>1114</v>
      </c>
      <c r="H27" s="182">
        <v>1110</v>
      </c>
      <c r="I27" s="182">
        <v>1114</v>
      </c>
      <c r="J27" s="182">
        <v>1070</v>
      </c>
      <c r="K27" s="182">
        <v>1030</v>
      </c>
      <c r="L27" s="182">
        <v>1000</v>
      </c>
      <c r="M27" s="182">
        <v>990</v>
      </c>
      <c r="N27" s="182">
        <v>928</v>
      </c>
      <c r="O27" s="182">
        <v>923</v>
      </c>
      <c r="P27" s="181">
        <v>900</v>
      </c>
      <c r="Q27" s="183">
        <v>886</v>
      </c>
      <c r="R27" s="180" t="s">
        <v>141</v>
      </c>
      <c r="S27" s="181">
        <f t="shared" si="1"/>
        <v>-48</v>
      </c>
      <c r="T27" s="181">
        <f t="shared" si="1"/>
        <v>-12</v>
      </c>
      <c r="U27" s="182">
        <f t="shared" si="1"/>
        <v>-7</v>
      </c>
      <c r="V27" s="182">
        <f t="shared" si="1"/>
        <v>-4</v>
      </c>
      <c r="W27" s="181">
        <f t="shared" si="1"/>
        <v>4</v>
      </c>
      <c r="X27" s="184">
        <f t="shared" si="1"/>
        <v>-44</v>
      </c>
      <c r="Y27" s="182">
        <f t="shared" si="1"/>
        <v>-40</v>
      </c>
      <c r="Z27" s="181">
        <f t="shared" si="1"/>
        <v>-30</v>
      </c>
      <c r="AA27" s="181">
        <f t="shared" si="1"/>
        <v>-10</v>
      </c>
      <c r="AB27" s="182">
        <f t="shared" si="1"/>
        <v>-62</v>
      </c>
      <c r="AC27" s="182">
        <f t="shared" si="1"/>
        <v>-5</v>
      </c>
      <c r="AD27" s="181">
        <f t="shared" si="1"/>
        <v>-23</v>
      </c>
      <c r="AE27" s="185">
        <f t="shared" si="1"/>
        <v>-14</v>
      </c>
    </row>
    <row r="28" spans="1:31" ht="23.25" customHeight="1">
      <c r="A28" s="92">
        <v>24</v>
      </c>
      <c r="B28" s="92">
        <v>37</v>
      </c>
      <c r="C28" s="180" t="s">
        <v>142</v>
      </c>
      <c r="D28" s="181">
        <v>974</v>
      </c>
      <c r="E28" s="181">
        <v>952</v>
      </c>
      <c r="F28" s="181">
        <v>923</v>
      </c>
      <c r="G28" s="182">
        <v>907</v>
      </c>
      <c r="H28" s="182">
        <v>878</v>
      </c>
      <c r="I28" s="182">
        <v>843</v>
      </c>
      <c r="J28" s="182">
        <v>836</v>
      </c>
      <c r="K28" s="182">
        <v>822</v>
      </c>
      <c r="L28" s="182">
        <v>795</v>
      </c>
      <c r="M28" s="182">
        <v>787</v>
      </c>
      <c r="N28" s="182">
        <v>769</v>
      </c>
      <c r="O28" s="182">
        <v>738</v>
      </c>
      <c r="P28" s="181">
        <v>733</v>
      </c>
      <c r="Q28" s="183">
        <v>700</v>
      </c>
      <c r="R28" s="180" t="s">
        <v>142</v>
      </c>
      <c r="S28" s="181">
        <f t="shared" si="1"/>
        <v>-22</v>
      </c>
      <c r="T28" s="181">
        <f t="shared" si="1"/>
        <v>-29</v>
      </c>
      <c r="U28" s="182">
        <f t="shared" si="1"/>
        <v>-16</v>
      </c>
      <c r="V28" s="182">
        <f t="shared" si="1"/>
        <v>-29</v>
      </c>
      <c r="W28" s="181">
        <f t="shared" si="1"/>
        <v>-35</v>
      </c>
      <c r="X28" s="184">
        <f t="shared" si="1"/>
        <v>-7</v>
      </c>
      <c r="Y28" s="182">
        <f t="shared" si="1"/>
        <v>-14</v>
      </c>
      <c r="Z28" s="181">
        <f t="shared" si="1"/>
        <v>-27</v>
      </c>
      <c r="AA28" s="181">
        <f t="shared" si="1"/>
        <v>-8</v>
      </c>
      <c r="AB28" s="182">
        <f t="shared" si="1"/>
        <v>-18</v>
      </c>
      <c r="AC28" s="182">
        <f t="shared" si="1"/>
        <v>-31</v>
      </c>
      <c r="AD28" s="181">
        <f t="shared" si="1"/>
        <v>-5</v>
      </c>
      <c r="AE28" s="185">
        <f t="shared" si="1"/>
        <v>-33</v>
      </c>
    </row>
    <row r="29" spans="1:31" ht="23.25" customHeight="1">
      <c r="A29" s="92">
        <v>25</v>
      </c>
      <c r="B29" s="92">
        <v>38</v>
      </c>
      <c r="C29" s="180" t="s">
        <v>143</v>
      </c>
      <c r="D29" s="181">
        <v>3038</v>
      </c>
      <c r="E29" s="181">
        <v>2968</v>
      </c>
      <c r="F29" s="181">
        <v>2953</v>
      </c>
      <c r="G29" s="182">
        <v>2900</v>
      </c>
      <c r="H29" s="182">
        <v>2874</v>
      </c>
      <c r="I29" s="182">
        <v>2730</v>
      </c>
      <c r="J29" s="182">
        <v>2699</v>
      </c>
      <c r="K29" s="182">
        <v>2622</v>
      </c>
      <c r="L29" s="182">
        <v>2594</v>
      </c>
      <c r="M29" s="182">
        <v>2555</v>
      </c>
      <c r="N29" s="182">
        <v>2593</v>
      </c>
      <c r="O29" s="182">
        <v>2556</v>
      </c>
      <c r="P29" s="182">
        <v>2522</v>
      </c>
      <c r="Q29" s="183">
        <v>2459</v>
      </c>
      <c r="R29" s="180" t="s">
        <v>143</v>
      </c>
      <c r="S29" s="181">
        <f t="shared" si="1"/>
        <v>-70</v>
      </c>
      <c r="T29" s="181">
        <f t="shared" si="1"/>
        <v>-15</v>
      </c>
      <c r="U29" s="182">
        <f t="shared" si="1"/>
        <v>-53</v>
      </c>
      <c r="V29" s="182">
        <f t="shared" si="1"/>
        <v>-26</v>
      </c>
      <c r="W29" s="181">
        <f t="shared" si="1"/>
        <v>-144</v>
      </c>
      <c r="X29" s="184">
        <f t="shared" si="1"/>
        <v>-31</v>
      </c>
      <c r="Y29" s="182">
        <f t="shared" si="1"/>
        <v>-77</v>
      </c>
      <c r="Z29" s="181">
        <f t="shared" si="1"/>
        <v>-28</v>
      </c>
      <c r="AA29" s="181">
        <f t="shared" si="1"/>
        <v>-39</v>
      </c>
      <c r="AB29" s="182">
        <f t="shared" si="1"/>
        <v>38</v>
      </c>
      <c r="AC29" s="182">
        <f t="shared" si="1"/>
        <v>-37</v>
      </c>
      <c r="AD29" s="181">
        <f t="shared" si="1"/>
        <v>-34</v>
      </c>
      <c r="AE29" s="185">
        <f t="shared" si="1"/>
        <v>-63</v>
      </c>
    </row>
    <row r="30" spans="1:31" ht="23.25" customHeight="1">
      <c r="A30" s="92">
        <v>26</v>
      </c>
      <c r="B30" s="92">
        <v>39</v>
      </c>
      <c r="C30" s="180" t="s">
        <v>144</v>
      </c>
      <c r="D30" s="181">
        <v>2788</v>
      </c>
      <c r="E30" s="181">
        <v>2752</v>
      </c>
      <c r="F30" s="181">
        <v>2660</v>
      </c>
      <c r="G30" s="182">
        <v>2563</v>
      </c>
      <c r="H30" s="182">
        <v>2500</v>
      </c>
      <c r="I30" s="182">
        <v>2399</v>
      </c>
      <c r="J30" s="182">
        <v>2355</v>
      </c>
      <c r="K30" s="182">
        <v>2253</v>
      </c>
      <c r="L30" s="182">
        <v>2170</v>
      </c>
      <c r="M30" s="182">
        <v>2062</v>
      </c>
      <c r="N30" s="182">
        <v>2013</v>
      </c>
      <c r="O30" s="182">
        <v>1932</v>
      </c>
      <c r="P30" s="182">
        <v>1865</v>
      </c>
      <c r="Q30" s="183">
        <v>1771</v>
      </c>
      <c r="R30" s="180" t="s">
        <v>144</v>
      </c>
      <c r="S30" s="181">
        <f t="shared" si="1"/>
        <v>-36</v>
      </c>
      <c r="T30" s="181">
        <f t="shared" si="1"/>
        <v>-92</v>
      </c>
      <c r="U30" s="182">
        <f t="shared" si="1"/>
        <v>-97</v>
      </c>
      <c r="V30" s="182">
        <f t="shared" si="1"/>
        <v>-63</v>
      </c>
      <c r="W30" s="181">
        <f t="shared" si="1"/>
        <v>-101</v>
      </c>
      <c r="X30" s="184">
        <f t="shared" si="1"/>
        <v>-44</v>
      </c>
      <c r="Y30" s="182">
        <f t="shared" si="1"/>
        <v>-102</v>
      </c>
      <c r="Z30" s="181">
        <f t="shared" si="1"/>
        <v>-83</v>
      </c>
      <c r="AA30" s="181">
        <f t="shared" si="1"/>
        <v>-108</v>
      </c>
      <c r="AB30" s="182">
        <f t="shared" si="1"/>
        <v>-49</v>
      </c>
      <c r="AC30" s="182">
        <f t="shared" si="1"/>
        <v>-81</v>
      </c>
      <c r="AD30" s="181">
        <f t="shared" si="1"/>
        <v>-67</v>
      </c>
      <c r="AE30" s="185">
        <f t="shared" si="1"/>
        <v>-94</v>
      </c>
    </row>
    <row r="31" spans="1:31" ht="23.25" customHeight="1">
      <c r="A31" s="92">
        <v>27</v>
      </c>
      <c r="B31" s="92">
        <v>40</v>
      </c>
      <c r="C31" s="180" t="s">
        <v>145</v>
      </c>
      <c r="D31" s="181">
        <v>942</v>
      </c>
      <c r="E31" s="181">
        <v>923</v>
      </c>
      <c r="F31" s="181">
        <v>889</v>
      </c>
      <c r="G31" s="182">
        <v>885</v>
      </c>
      <c r="H31" s="182">
        <v>860</v>
      </c>
      <c r="I31" s="182">
        <v>838</v>
      </c>
      <c r="J31" s="182">
        <v>820</v>
      </c>
      <c r="K31" s="182">
        <v>787</v>
      </c>
      <c r="L31" s="182">
        <v>772</v>
      </c>
      <c r="M31" s="182">
        <v>752</v>
      </c>
      <c r="N31" s="182">
        <v>721</v>
      </c>
      <c r="O31" s="182">
        <v>695</v>
      </c>
      <c r="P31" s="182">
        <v>669</v>
      </c>
      <c r="Q31" s="183">
        <v>635</v>
      </c>
      <c r="R31" s="180" t="s">
        <v>145</v>
      </c>
      <c r="S31" s="181">
        <f t="shared" si="1"/>
        <v>-19</v>
      </c>
      <c r="T31" s="181">
        <f t="shared" si="1"/>
        <v>-34</v>
      </c>
      <c r="U31" s="182">
        <f t="shared" si="1"/>
        <v>-4</v>
      </c>
      <c r="V31" s="182">
        <f t="shared" si="1"/>
        <v>-25</v>
      </c>
      <c r="W31" s="181">
        <f t="shared" si="1"/>
        <v>-22</v>
      </c>
      <c r="X31" s="184">
        <f t="shared" si="1"/>
        <v>-18</v>
      </c>
      <c r="Y31" s="182">
        <f t="shared" si="1"/>
        <v>-33</v>
      </c>
      <c r="Z31" s="181">
        <f t="shared" si="1"/>
        <v>-15</v>
      </c>
      <c r="AA31" s="181">
        <f t="shared" si="1"/>
        <v>-20</v>
      </c>
      <c r="AB31" s="182">
        <f t="shared" si="1"/>
        <v>-31</v>
      </c>
      <c r="AC31" s="182">
        <f t="shared" si="1"/>
        <v>-26</v>
      </c>
      <c r="AD31" s="181">
        <f t="shared" si="1"/>
        <v>-26</v>
      </c>
      <c r="AE31" s="185">
        <f t="shared" si="1"/>
        <v>-34</v>
      </c>
    </row>
    <row r="32" spans="1:31" ht="23.25" customHeight="1">
      <c r="A32" s="92">
        <v>28</v>
      </c>
      <c r="B32" s="92">
        <v>41</v>
      </c>
      <c r="C32" s="180" t="s">
        <v>146</v>
      </c>
      <c r="D32" s="181">
        <v>1540</v>
      </c>
      <c r="E32" s="181">
        <v>1481</v>
      </c>
      <c r="F32" s="181">
        <v>1430</v>
      </c>
      <c r="G32" s="182">
        <v>1387</v>
      </c>
      <c r="H32" s="182">
        <v>1339</v>
      </c>
      <c r="I32" s="182">
        <v>1302</v>
      </c>
      <c r="J32" s="182">
        <v>1247</v>
      </c>
      <c r="K32" s="182">
        <v>1213</v>
      </c>
      <c r="L32" s="182">
        <v>1143</v>
      </c>
      <c r="M32" s="182">
        <v>1111</v>
      </c>
      <c r="N32" s="182">
        <v>1056</v>
      </c>
      <c r="O32" s="182">
        <v>1024</v>
      </c>
      <c r="P32" s="182">
        <v>997</v>
      </c>
      <c r="Q32" s="183">
        <v>953</v>
      </c>
      <c r="R32" s="180" t="s">
        <v>146</v>
      </c>
      <c r="S32" s="181">
        <f t="shared" si="1"/>
        <v>-59</v>
      </c>
      <c r="T32" s="181">
        <f t="shared" si="1"/>
        <v>-51</v>
      </c>
      <c r="U32" s="182">
        <f t="shared" si="1"/>
        <v>-43</v>
      </c>
      <c r="V32" s="182">
        <f t="shared" si="1"/>
        <v>-48</v>
      </c>
      <c r="W32" s="181">
        <f t="shared" si="1"/>
        <v>-37</v>
      </c>
      <c r="X32" s="184">
        <f t="shared" si="1"/>
        <v>-55</v>
      </c>
      <c r="Y32" s="182">
        <f t="shared" si="1"/>
        <v>-34</v>
      </c>
      <c r="Z32" s="181">
        <f t="shared" si="1"/>
        <v>-70</v>
      </c>
      <c r="AA32" s="181">
        <f t="shared" si="1"/>
        <v>-32</v>
      </c>
      <c r="AB32" s="182">
        <f t="shared" si="1"/>
        <v>-55</v>
      </c>
      <c r="AC32" s="182">
        <f t="shared" si="1"/>
        <v>-32</v>
      </c>
      <c r="AD32" s="181">
        <f t="shared" si="1"/>
        <v>-27</v>
      </c>
      <c r="AE32" s="185">
        <f t="shared" si="1"/>
        <v>-44</v>
      </c>
    </row>
    <row r="33" spans="1:31" ht="23.25" customHeight="1">
      <c r="A33" s="92">
        <v>29</v>
      </c>
      <c r="B33" s="92">
        <v>42</v>
      </c>
      <c r="C33" s="180" t="s">
        <v>147</v>
      </c>
      <c r="D33" s="181">
        <v>625</v>
      </c>
      <c r="E33" s="181">
        <v>591</v>
      </c>
      <c r="F33" s="181">
        <v>571</v>
      </c>
      <c r="G33" s="182">
        <v>551</v>
      </c>
      <c r="H33" s="182">
        <v>548</v>
      </c>
      <c r="I33" s="182">
        <v>516</v>
      </c>
      <c r="J33" s="182">
        <v>481</v>
      </c>
      <c r="K33" s="182">
        <v>463</v>
      </c>
      <c r="L33" s="182">
        <v>434</v>
      </c>
      <c r="M33" s="182">
        <v>411</v>
      </c>
      <c r="N33" s="182">
        <v>387</v>
      </c>
      <c r="O33" s="182">
        <v>366</v>
      </c>
      <c r="P33" s="182">
        <v>338</v>
      </c>
      <c r="Q33" s="183">
        <v>330</v>
      </c>
      <c r="R33" s="180" t="s">
        <v>147</v>
      </c>
      <c r="S33" s="181">
        <f t="shared" si="1"/>
        <v>-34</v>
      </c>
      <c r="T33" s="181">
        <f t="shared" si="1"/>
        <v>-20</v>
      </c>
      <c r="U33" s="182">
        <f t="shared" si="1"/>
        <v>-20</v>
      </c>
      <c r="V33" s="182">
        <f t="shared" si="1"/>
        <v>-3</v>
      </c>
      <c r="W33" s="181">
        <f t="shared" si="1"/>
        <v>-32</v>
      </c>
      <c r="X33" s="184">
        <f t="shared" si="1"/>
        <v>-35</v>
      </c>
      <c r="Y33" s="182">
        <f t="shared" si="1"/>
        <v>-18</v>
      </c>
      <c r="Z33" s="181">
        <f t="shared" si="1"/>
        <v>-29</v>
      </c>
      <c r="AA33" s="181">
        <f t="shared" si="1"/>
        <v>-23</v>
      </c>
      <c r="AB33" s="182">
        <f t="shared" si="1"/>
        <v>-24</v>
      </c>
      <c r="AC33" s="182">
        <f t="shared" si="1"/>
        <v>-21</v>
      </c>
      <c r="AD33" s="181">
        <f t="shared" si="1"/>
        <v>-28</v>
      </c>
      <c r="AE33" s="185">
        <f t="shared" si="1"/>
        <v>-8</v>
      </c>
    </row>
    <row r="34" spans="1:31" ht="23.25" customHeight="1">
      <c r="A34" s="92">
        <v>30</v>
      </c>
      <c r="B34" s="92">
        <v>2</v>
      </c>
      <c r="C34" s="180" t="s">
        <v>148</v>
      </c>
      <c r="D34" s="181">
        <v>21281</v>
      </c>
      <c r="E34" s="181">
        <v>21010</v>
      </c>
      <c r="F34" s="181">
        <v>20542</v>
      </c>
      <c r="G34" s="182">
        <v>20178</v>
      </c>
      <c r="H34" s="182">
        <v>19792</v>
      </c>
      <c r="I34" s="182">
        <v>19597</v>
      </c>
      <c r="J34" s="182">
        <v>19040</v>
      </c>
      <c r="K34" s="182">
        <v>18576</v>
      </c>
      <c r="L34" s="182">
        <v>18045</v>
      </c>
      <c r="M34" s="182">
        <v>17532</v>
      </c>
      <c r="N34" s="182">
        <v>16934</v>
      </c>
      <c r="O34" s="182">
        <v>16459</v>
      </c>
      <c r="P34" s="182">
        <v>16007</v>
      </c>
      <c r="Q34" s="183">
        <v>15458</v>
      </c>
      <c r="R34" s="180" t="s">
        <v>148</v>
      </c>
      <c r="S34" s="181">
        <f t="shared" si="1"/>
        <v>-271</v>
      </c>
      <c r="T34" s="181">
        <f t="shared" si="1"/>
        <v>-468</v>
      </c>
      <c r="U34" s="182">
        <f t="shared" si="1"/>
        <v>-364</v>
      </c>
      <c r="V34" s="182">
        <f t="shared" si="1"/>
        <v>-386</v>
      </c>
      <c r="W34" s="181">
        <f t="shared" si="1"/>
        <v>-195</v>
      </c>
      <c r="X34" s="184">
        <f t="shared" si="1"/>
        <v>-557</v>
      </c>
      <c r="Y34" s="182">
        <f t="shared" si="1"/>
        <v>-464</v>
      </c>
      <c r="Z34" s="181">
        <f t="shared" si="1"/>
        <v>-531</v>
      </c>
      <c r="AA34" s="181">
        <f t="shared" si="1"/>
        <v>-513</v>
      </c>
      <c r="AB34" s="182">
        <f t="shared" si="1"/>
        <v>-598</v>
      </c>
      <c r="AC34" s="182">
        <f t="shared" si="1"/>
        <v>-475</v>
      </c>
      <c r="AD34" s="181">
        <f t="shared" si="1"/>
        <v>-452</v>
      </c>
      <c r="AE34" s="185">
        <f t="shared" si="1"/>
        <v>-549</v>
      </c>
    </row>
    <row r="35" spans="1:31" ht="23.25" customHeight="1">
      <c r="A35" s="92">
        <v>31</v>
      </c>
      <c r="B35" s="92">
        <v>7</v>
      </c>
      <c r="C35" s="180" t="s">
        <v>149</v>
      </c>
      <c r="D35" s="181">
        <v>8221</v>
      </c>
      <c r="E35" s="181">
        <v>8028</v>
      </c>
      <c r="F35" s="181">
        <v>7770</v>
      </c>
      <c r="G35" s="182">
        <v>7546</v>
      </c>
      <c r="H35" s="182">
        <v>7412</v>
      </c>
      <c r="I35" s="182">
        <v>6999</v>
      </c>
      <c r="J35" s="182">
        <v>6856</v>
      </c>
      <c r="K35" s="182">
        <v>6686</v>
      </c>
      <c r="L35" s="182">
        <v>6526</v>
      </c>
      <c r="M35" s="182">
        <v>6297</v>
      </c>
      <c r="N35" s="182">
        <v>6065</v>
      </c>
      <c r="O35" s="182">
        <v>5930</v>
      </c>
      <c r="P35" s="181">
        <v>5709</v>
      </c>
      <c r="Q35" s="183">
        <v>5545</v>
      </c>
      <c r="R35" s="180" t="s">
        <v>149</v>
      </c>
      <c r="S35" s="181">
        <f t="shared" si="1"/>
        <v>-193</v>
      </c>
      <c r="T35" s="181">
        <f t="shared" si="1"/>
        <v>-258</v>
      </c>
      <c r="U35" s="182">
        <f t="shared" si="1"/>
        <v>-224</v>
      </c>
      <c r="V35" s="182">
        <f t="shared" si="1"/>
        <v>-134</v>
      </c>
      <c r="W35" s="181">
        <f t="shared" si="1"/>
        <v>-413</v>
      </c>
      <c r="X35" s="184">
        <f t="shared" si="1"/>
        <v>-143</v>
      </c>
      <c r="Y35" s="182">
        <f t="shared" si="1"/>
        <v>-170</v>
      </c>
      <c r="Z35" s="181">
        <f t="shared" si="1"/>
        <v>-160</v>
      </c>
      <c r="AA35" s="181">
        <f t="shared" si="1"/>
        <v>-229</v>
      </c>
      <c r="AB35" s="182">
        <f t="shared" si="1"/>
        <v>-232</v>
      </c>
      <c r="AC35" s="182">
        <f t="shared" si="1"/>
        <v>-135</v>
      </c>
      <c r="AD35" s="181">
        <f t="shared" si="1"/>
        <v>-221</v>
      </c>
      <c r="AE35" s="185">
        <f t="shared" si="1"/>
        <v>-164</v>
      </c>
    </row>
    <row r="36" spans="1:31" ht="23.25" customHeight="1">
      <c r="A36" s="92">
        <v>32</v>
      </c>
      <c r="B36" s="92">
        <v>24</v>
      </c>
      <c r="C36" s="180" t="s">
        <v>150</v>
      </c>
      <c r="D36" s="181">
        <v>500</v>
      </c>
      <c r="E36" s="181">
        <v>494</v>
      </c>
      <c r="F36" s="181">
        <v>486</v>
      </c>
      <c r="G36" s="182">
        <v>464</v>
      </c>
      <c r="H36" s="182">
        <v>437</v>
      </c>
      <c r="I36" s="182">
        <v>394</v>
      </c>
      <c r="J36" s="182">
        <v>379</v>
      </c>
      <c r="K36" s="182">
        <v>366</v>
      </c>
      <c r="L36" s="182">
        <v>337</v>
      </c>
      <c r="M36" s="182">
        <v>331</v>
      </c>
      <c r="N36" s="182">
        <v>323</v>
      </c>
      <c r="O36" s="182">
        <v>306</v>
      </c>
      <c r="P36" s="181">
        <v>264</v>
      </c>
      <c r="Q36" s="183">
        <v>249</v>
      </c>
      <c r="R36" s="180" t="s">
        <v>150</v>
      </c>
      <c r="S36" s="181">
        <f t="shared" si="1"/>
        <v>-6</v>
      </c>
      <c r="T36" s="181">
        <f t="shared" si="1"/>
        <v>-8</v>
      </c>
      <c r="U36" s="182">
        <f t="shared" si="1"/>
        <v>-22</v>
      </c>
      <c r="V36" s="182">
        <f t="shared" si="1"/>
        <v>-27</v>
      </c>
      <c r="W36" s="181">
        <f t="shared" si="1"/>
        <v>-43</v>
      </c>
      <c r="X36" s="184">
        <f t="shared" si="1"/>
        <v>-15</v>
      </c>
      <c r="Y36" s="182">
        <f t="shared" si="1"/>
        <v>-13</v>
      </c>
      <c r="Z36" s="181">
        <f t="shared" si="1"/>
        <v>-29</v>
      </c>
      <c r="AA36" s="181">
        <f t="shared" si="1"/>
        <v>-6</v>
      </c>
      <c r="AB36" s="182">
        <f t="shared" si="1"/>
        <v>-8</v>
      </c>
      <c r="AC36" s="182">
        <f t="shared" si="1"/>
        <v>-17</v>
      </c>
      <c r="AD36" s="181">
        <f t="shared" si="1"/>
        <v>-42</v>
      </c>
      <c r="AE36" s="185">
        <f t="shared" si="1"/>
        <v>-15</v>
      </c>
    </row>
    <row r="37" spans="1:31" ht="23.25" customHeight="1">
      <c r="A37" s="92">
        <v>33</v>
      </c>
      <c r="B37" s="92">
        <v>25</v>
      </c>
      <c r="C37" s="180" t="s">
        <v>151</v>
      </c>
      <c r="D37" s="181">
        <v>908</v>
      </c>
      <c r="E37" s="181">
        <v>865</v>
      </c>
      <c r="F37" s="181">
        <v>840</v>
      </c>
      <c r="G37" s="182">
        <v>805</v>
      </c>
      <c r="H37" s="182">
        <v>754</v>
      </c>
      <c r="I37" s="182">
        <v>720</v>
      </c>
      <c r="J37" s="182">
        <v>697</v>
      </c>
      <c r="K37" s="182">
        <v>656</v>
      </c>
      <c r="L37" s="182">
        <v>623</v>
      </c>
      <c r="M37" s="182">
        <v>593</v>
      </c>
      <c r="N37" s="182">
        <v>567</v>
      </c>
      <c r="O37" s="182">
        <v>550</v>
      </c>
      <c r="P37" s="181">
        <v>524</v>
      </c>
      <c r="Q37" s="183">
        <v>515</v>
      </c>
      <c r="R37" s="180" t="s">
        <v>151</v>
      </c>
      <c r="S37" s="181">
        <f t="shared" si="1"/>
        <v>-43</v>
      </c>
      <c r="T37" s="181">
        <f t="shared" si="1"/>
        <v>-25</v>
      </c>
      <c r="U37" s="182">
        <f t="shared" si="1"/>
        <v>-35</v>
      </c>
      <c r="V37" s="182">
        <f t="shared" si="1"/>
        <v>-51</v>
      </c>
      <c r="W37" s="181">
        <f t="shared" si="1"/>
        <v>-34</v>
      </c>
      <c r="X37" s="184">
        <f t="shared" si="1"/>
        <v>-23</v>
      </c>
      <c r="Y37" s="182">
        <f t="shared" si="1"/>
        <v>-41</v>
      </c>
      <c r="Z37" s="181">
        <f t="shared" si="1"/>
        <v>-33</v>
      </c>
      <c r="AA37" s="181">
        <f t="shared" si="1"/>
        <v>-30</v>
      </c>
      <c r="AB37" s="182">
        <f t="shared" si="1"/>
        <v>-26</v>
      </c>
      <c r="AC37" s="182">
        <f t="shared" si="1"/>
        <v>-17</v>
      </c>
      <c r="AD37" s="181">
        <f t="shared" si="1"/>
        <v>-26</v>
      </c>
      <c r="AE37" s="185">
        <f t="shared" si="1"/>
        <v>-9</v>
      </c>
    </row>
    <row r="38" spans="1:31" ht="23.25" customHeight="1">
      <c r="A38" s="92">
        <v>34</v>
      </c>
      <c r="B38" s="92">
        <v>26</v>
      </c>
      <c r="C38" s="180" t="s">
        <v>152</v>
      </c>
      <c r="D38" s="181">
        <v>573</v>
      </c>
      <c r="E38" s="181">
        <v>581</v>
      </c>
      <c r="F38" s="181">
        <v>568</v>
      </c>
      <c r="G38" s="182">
        <v>567</v>
      </c>
      <c r="H38" s="182">
        <v>553</v>
      </c>
      <c r="I38" s="182">
        <v>547</v>
      </c>
      <c r="J38" s="182">
        <v>549</v>
      </c>
      <c r="K38" s="182">
        <v>537</v>
      </c>
      <c r="L38" s="182">
        <v>532</v>
      </c>
      <c r="M38" s="182">
        <v>520</v>
      </c>
      <c r="N38" s="182">
        <v>504</v>
      </c>
      <c r="O38" s="182">
        <v>481</v>
      </c>
      <c r="P38" s="181">
        <v>477</v>
      </c>
      <c r="Q38" s="183">
        <v>448</v>
      </c>
      <c r="R38" s="180" t="s">
        <v>152</v>
      </c>
      <c r="S38" s="181">
        <f t="shared" si="1"/>
        <v>8</v>
      </c>
      <c r="T38" s="181">
        <f t="shared" si="1"/>
        <v>-13</v>
      </c>
      <c r="U38" s="182">
        <f t="shared" si="1"/>
        <v>-1</v>
      </c>
      <c r="V38" s="182">
        <f t="shared" si="1"/>
        <v>-14</v>
      </c>
      <c r="W38" s="181">
        <f t="shared" si="1"/>
        <v>-6</v>
      </c>
      <c r="X38" s="184">
        <f t="shared" si="1"/>
        <v>2</v>
      </c>
      <c r="Y38" s="182">
        <f t="shared" si="1"/>
        <v>-12</v>
      </c>
      <c r="Z38" s="181">
        <f t="shared" si="1"/>
        <v>-5</v>
      </c>
      <c r="AA38" s="181">
        <f t="shared" si="1"/>
        <v>-12</v>
      </c>
      <c r="AB38" s="182">
        <f t="shared" si="1"/>
        <v>-16</v>
      </c>
      <c r="AC38" s="182">
        <f t="shared" si="1"/>
        <v>-23</v>
      </c>
      <c r="AD38" s="181">
        <f t="shared" si="1"/>
        <v>-4</v>
      </c>
      <c r="AE38" s="185">
        <f t="shared" si="1"/>
        <v>-29</v>
      </c>
    </row>
    <row r="39" spans="1:31" ht="23.25" customHeight="1">
      <c r="A39" s="92">
        <v>35</v>
      </c>
      <c r="B39" s="92">
        <v>27</v>
      </c>
      <c r="C39" s="180" t="s">
        <v>153</v>
      </c>
      <c r="D39" s="181">
        <v>2434</v>
      </c>
      <c r="E39" s="181">
        <v>2390</v>
      </c>
      <c r="F39" s="181">
        <v>2322</v>
      </c>
      <c r="G39" s="182">
        <v>2274</v>
      </c>
      <c r="H39" s="182">
        <v>2237</v>
      </c>
      <c r="I39" s="182">
        <v>2228</v>
      </c>
      <c r="J39" s="182">
        <v>2141</v>
      </c>
      <c r="K39" s="182">
        <v>2038</v>
      </c>
      <c r="L39" s="182">
        <v>1973</v>
      </c>
      <c r="M39" s="182">
        <v>1825</v>
      </c>
      <c r="N39" s="182">
        <v>1730</v>
      </c>
      <c r="O39" s="182">
        <v>1682</v>
      </c>
      <c r="P39" s="181">
        <v>1587</v>
      </c>
      <c r="Q39" s="183">
        <v>1504</v>
      </c>
      <c r="R39" s="180" t="s">
        <v>153</v>
      </c>
      <c r="S39" s="181">
        <f t="shared" si="1"/>
        <v>-44</v>
      </c>
      <c r="T39" s="181">
        <f t="shared" si="1"/>
        <v>-68</v>
      </c>
      <c r="U39" s="182">
        <f t="shared" si="1"/>
        <v>-48</v>
      </c>
      <c r="V39" s="182">
        <f t="shared" si="1"/>
        <v>-37</v>
      </c>
      <c r="W39" s="181">
        <f t="shared" si="1"/>
        <v>-9</v>
      </c>
      <c r="X39" s="184">
        <f t="shared" si="1"/>
        <v>-87</v>
      </c>
      <c r="Y39" s="182">
        <f t="shared" si="1"/>
        <v>-103</v>
      </c>
      <c r="Z39" s="181">
        <f t="shared" si="1"/>
        <v>-65</v>
      </c>
      <c r="AA39" s="181">
        <f t="shared" ref="AA39:AE97" si="2">IFERROR(M39-L39,"-")</f>
        <v>-148</v>
      </c>
      <c r="AB39" s="182">
        <f t="shared" si="2"/>
        <v>-95</v>
      </c>
      <c r="AC39" s="182">
        <f t="shared" si="2"/>
        <v>-48</v>
      </c>
      <c r="AD39" s="181">
        <f t="shared" si="2"/>
        <v>-95</v>
      </c>
      <c r="AE39" s="185">
        <f t="shared" si="2"/>
        <v>-83</v>
      </c>
    </row>
    <row r="40" spans="1:31" ht="23.25" customHeight="1">
      <c r="A40" s="92">
        <v>36</v>
      </c>
      <c r="B40" s="92">
        <v>28</v>
      </c>
      <c r="C40" s="180" t="s">
        <v>154</v>
      </c>
      <c r="D40" s="181">
        <v>2852</v>
      </c>
      <c r="E40" s="181">
        <v>2779</v>
      </c>
      <c r="F40" s="181">
        <v>2720</v>
      </c>
      <c r="G40" s="182">
        <v>2618</v>
      </c>
      <c r="H40" s="182">
        <v>2514</v>
      </c>
      <c r="I40" s="182">
        <v>2431</v>
      </c>
      <c r="J40" s="182">
        <v>2348</v>
      </c>
      <c r="K40" s="182">
        <v>2275</v>
      </c>
      <c r="L40" s="182">
        <v>2177</v>
      </c>
      <c r="M40" s="182">
        <v>2109</v>
      </c>
      <c r="N40" s="182">
        <v>2013</v>
      </c>
      <c r="O40" s="182">
        <v>1935</v>
      </c>
      <c r="P40" s="181">
        <v>1886</v>
      </c>
      <c r="Q40" s="183">
        <v>1801</v>
      </c>
      <c r="R40" s="180" t="s">
        <v>154</v>
      </c>
      <c r="S40" s="181">
        <f t="shared" ref="S40:Z98" si="3">IFERROR(E40-D40,"-")</f>
        <v>-73</v>
      </c>
      <c r="T40" s="181">
        <f t="shared" si="3"/>
        <v>-59</v>
      </c>
      <c r="U40" s="182">
        <f t="shared" si="3"/>
        <v>-102</v>
      </c>
      <c r="V40" s="182">
        <f t="shared" si="3"/>
        <v>-104</v>
      </c>
      <c r="W40" s="181">
        <f t="shared" si="3"/>
        <v>-83</v>
      </c>
      <c r="X40" s="184">
        <f t="shared" si="3"/>
        <v>-83</v>
      </c>
      <c r="Y40" s="182">
        <f t="shared" si="3"/>
        <v>-73</v>
      </c>
      <c r="Z40" s="181">
        <f t="shared" si="3"/>
        <v>-98</v>
      </c>
      <c r="AA40" s="181">
        <f t="shared" si="2"/>
        <v>-68</v>
      </c>
      <c r="AB40" s="182">
        <f t="shared" si="2"/>
        <v>-96</v>
      </c>
      <c r="AC40" s="182">
        <f t="shared" si="2"/>
        <v>-78</v>
      </c>
      <c r="AD40" s="181">
        <f t="shared" si="2"/>
        <v>-49</v>
      </c>
      <c r="AE40" s="185">
        <f t="shared" si="2"/>
        <v>-85</v>
      </c>
    </row>
    <row r="41" spans="1:31" ht="23.25" customHeight="1">
      <c r="A41" s="92">
        <v>37</v>
      </c>
      <c r="B41" s="92">
        <v>29</v>
      </c>
      <c r="C41" s="180" t="s">
        <v>155</v>
      </c>
      <c r="D41" s="181">
        <v>622</v>
      </c>
      <c r="E41" s="181">
        <v>601</v>
      </c>
      <c r="F41" s="181">
        <v>574</v>
      </c>
      <c r="G41" s="182">
        <v>567</v>
      </c>
      <c r="H41" s="182">
        <v>550</v>
      </c>
      <c r="I41" s="182">
        <v>556</v>
      </c>
      <c r="J41" s="182">
        <v>558</v>
      </c>
      <c r="K41" s="182">
        <v>545</v>
      </c>
      <c r="L41" s="182">
        <v>537</v>
      </c>
      <c r="M41" s="182">
        <v>524</v>
      </c>
      <c r="N41" s="182">
        <v>518</v>
      </c>
      <c r="O41" s="182">
        <v>512</v>
      </c>
      <c r="P41" s="181">
        <v>482</v>
      </c>
      <c r="Q41" s="183">
        <v>479</v>
      </c>
      <c r="R41" s="180" t="s">
        <v>155</v>
      </c>
      <c r="S41" s="181">
        <f t="shared" si="3"/>
        <v>-21</v>
      </c>
      <c r="T41" s="181">
        <f t="shared" si="3"/>
        <v>-27</v>
      </c>
      <c r="U41" s="182">
        <f t="shared" si="3"/>
        <v>-7</v>
      </c>
      <c r="V41" s="182">
        <f t="shared" si="3"/>
        <v>-17</v>
      </c>
      <c r="W41" s="181">
        <f t="shared" si="3"/>
        <v>6</v>
      </c>
      <c r="X41" s="184">
        <f t="shared" si="3"/>
        <v>2</v>
      </c>
      <c r="Y41" s="182">
        <f t="shared" si="3"/>
        <v>-13</v>
      </c>
      <c r="Z41" s="181">
        <f t="shared" si="3"/>
        <v>-8</v>
      </c>
      <c r="AA41" s="181">
        <f t="shared" si="2"/>
        <v>-13</v>
      </c>
      <c r="AB41" s="182">
        <f t="shared" si="2"/>
        <v>-6</v>
      </c>
      <c r="AC41" s="182">
        <f t="shared" si="2"/>
        <v>-6</v>
      </c>
      <c r="AD41" s="181">
        <f t="shared" si="2"/>
        <v>-30</v>
      </c>
      <c r="AE41" s="185">
        <f t="shared" si="2"/>
        <v>-3</v>
      </c>
    </row>
    <row r="42" spans="1:31" ht="23.25" customHeight="1">
      <c r="A42" s="92">
        <v>38</v>
      </c>
      <c r="B42" s="92">
        <v>30</v>
      </c>
      <c r="C42" s="180" t="s">
        <v>156</v>
      </c>
      <c r="D42" s="181">
        <v>547</v>
      </c>
      <c r="E42" s="181">
        <v>533</v>
      </c>
      <c r="F42" s="181">
        <v>511</v>
      </c>
      <c r="G42" s="182">
        <v>494</v>
      </c>
      <c r="H42" s="182">
        <v>491</v>
      </c>
      <c r="I42" s="182">
        <v>463</v>
      </c>
      <c r="J42" s="182">
        <v>454</v>
      </c>
      <c r="K42" s="182">
        <v>432</v>
      </c>
      <c r="L42" s="182">
        <v>406</v>
      </c>
      <c r="M42" s="182">
        <v>383</v>
      </c>
      <c r="N42" s="182">
        <v>388</v>
      </c>
      <c r="O42" s="182">
        <v>362</v>
      </c>
      <c r="P42" s="181">
        <v>353</v>
      </c>
      <c r="Q42" s="183">
        <v>331</v>
      </c>
      <c r="R42" s="180" t="s">
        <v>156</v>
      </c>
      <c r="S42" s="181">
        <f t="shared" si="3"/>
        <v>-14</v>
      </c>
      <c r="T42" s="181">
        <f t="shared" si="3"/>
        <v>-22</v>
      </c>
      <c r="U42" s="182">
        <f t="shared" si="3"/>
        <v>-17</v>
      </c>
      <c r="V42" s="182">
        <f t="shared" si="3"/>
        <v>-3</v>
      </c>
      <c r="W42" s="181">
        <f t="shared" si="3"/>
        <v>-28</v>
      </c>
      <c r="X42" s="184">
        <f t="shared" si="3"/>
        <v>-9</v>
      </c>
      <c r="Y42" s="182">
        <f t="shared" si="3"/>
        <v>-22</v>
      </c>
      <c r="Z42" s="181">
        <f t="shared" si="3"/>
        <v>-26</v>
      </c>
      <c r="AA42" s="181">
        <f t="shared" si="2"/>
        <v>-23</v>
      </c>
      <c r="AB42" s="182">
        <f t="shared" si="2"/>
        <v>5</v>
      </c>
      <c r="AC42" s="182">
        <f t="shared" si="2"/>
        <v>-26</v>
      </c>
      <c r="AD42" s="181">
        <f t="shared" si="2"/>
        <v>-9</v>
      </c>
      <c r="AE42" s="185">
        <f t="shared" si="2"/>
        <v>-22</v>
      </c>
    </row>
    <row r="43" spans="1:31" ht="23.25" customHeight="1">
      <c r="A43" s="92">
        <v>39</v>
      </c>
      <c r="B43" s="92">
        <v>31</v>
      </c>
      <c r="C43" s="180" t="s">
        <v>157</v>
      </c>
      <c r="D43" s="181">
        <v>170</v>
      </c>
      <c r="E43" s="181">
        <v>165</v>
      </c>
      <c r="F43" s="181">
        <v>149</v>
      </c>
      <c r="G43" s="182">
        <v>143</v>
      </c>
      <c r="H43" s="182">
        <v>142</v>
      </c>
      <c r="I43" s="182">
        <v>145</v>
      </c>
      <c r="J43" s="182">
        <v>144</v>
      </c>
      <c r="K43" s="182">
        <v>140</v>
      </c>
      <c r="L43" s="182">
        <v>137</v>
      </c>
      <c r="M43" s="182">
        <v>135</v>
      </c>
      <c r="N43" s="182">
        <v>120</v>
      </c>
      <c r="O43" s="182">
        <v>118</v>
      </c>
      <c r="P43" s="181">
        <v>106</v>
      </c>
      <c r="Q43" s="183">
        <v>95</v>
      </c>
      <c r="R43" s="180" t="s">
        <v>157</v>
      </c>
      <c r="S43" s="181">
        <f t="shared" si="3"/>
        <v>-5</v>
      </c>
      <c r="T43" s="181">
        <f t="shared" si="3"/>
        <v>-16</v>
      </c>
      <c r="U43" s="182">
        <f t="shared" si="3"/>
        <v>-6</v>
      </c>
      <c r="V43" s="182">
        <f t="shared" si="3"/>
        <v>-1</v>
      </c>
      <c r="W43" s="181">
        <f t="shared" si="3"/>
        <v>3</v>
      </c>
      <c r="X43" s="184">
        <f t="shared" si="3"/>
        <v>-1</v>
      </c>
      <c r="Y43" s="182">
        <f t="shared" si="3"/>
        <v>-4</v>
      </c>
      <c r="Z43" s="181">
        <f t="shared" si="3"/>
        <v>-3</v>
      </c>
      <c r="AA43" s="181">
        <f t="shared" si="2"/>
        <v>-2</v>
      </c>
      <c r="AB43" s="182">
        <f t="shared" si="2"/>
        <v>-15</v>
      </c>
      <c r="AC43" s="182">
        <f t="shared" si="2"/>
        <v>-2</v>
      </c>
      <c r="AD43" s="181">
        <f t="shared" si="2"/>
        <v>-12</v>
      </c>
      <c r="AE43" s="185">
        <f t="shared" si="2"/>
        <v>-11</v>
      </c>
    </row>
    <row r="44" spans="1:31" ht="23.25" customHeight="1">
      <c r="A44" s="92">
        <v>40</v>
      </c>
      <c r="B44" s="92">
        <v>32</v>
      </c>
      <c r="C44" s="180" t="s">
        <v>158</v>
      </c>
      <c r="D44" s="181">
        <v>203</v>
      </c>
      <c r="E44" s="181">
        <v>186</v>
      </c>
      <c r="F44" s="181">
        <v>164</v>
      </c>
      <c r="G44" s="182">
        <v>151</v>
      </c>
      <c r="H44" s="182">
        <v>140</v>
      </c>
      <c r="I44" s="182">
        <v>182</v>
      </c>
      <c r="J44" s="182">
        <v>166</v>
      </c>
      <c r="K44" s="182">
        <v>140</v>
      </c>
      <c r="L44" s="182">
        <v>143</v>
      </c>
      <c r="M44" s="182">
        <v>129</v>
      </c>
      <c r="N44" s="182">
        <v>136</v>
      </c>
      <c r="O44" s="182">
        <v>123</v>
      </c>
      <c r="P44" s="181">
        <v>114</v>
      </c>
      <c r="Q44" s="183">
        <v>124</v>
      </c>
      <c r="R44" s="180" t="s">
        <v>158</v>
      </c>
      <c r="S44" s="181">
        <f t="shared" si="3"/>
        <v>-17</v>
      </c>
      <c r="T44" s="181">
        <f t="shared" si="3"/>
        <v>-22</v>
      </c>
      <c r="U44" s="182">
        <f t="shared" si="3"/>
        <v>-13</v>
      </c>
      <c r="V44" s="182">
        <f t="shared" si="3"/>
        <v>-11</v>
      </c>
      <c r="W44" s="181">
        <f t="shared" si="3"/>
        <v>42</v>
      </c>
      <c r="X44" s="184">
        <f t="shared" si="3"/>
        <v>-16</v>
      </c>
      <c r="Y44" s="182">
        <f t="shared" si="3"/>
        <v>-26</v>
      </c>
      <c r="Z44" s="181">
        <f t="shared" si="3"/>
        <v>3</v>
      </c>
      <c r="AA44" s="181">
        <f t="shared" si="2"/>
        <v>-14</v>
      </c>
      <c r="AB44" s="182">
        <f t="shared" si="2"/>
        <v>7</v>
      </c>
      <c r="AC44" s="182">
        <f t="shared" si="2"/>
        <v>-13</v>
      </c>
      <c r="AD44" s="181">
        <f t="shared" si="2"/>
        <v>-9</v>
      </c>
      <c r="AE44" s="185">
        <f t="shared" si="2"/>
        <v>10</v>
      </c>
    </row>
    <row r="45" spans="1:31" ht="23.25" customHeight="1">
      <c r="A45" s="92">
        <v>41</v>
      </c>
      <c r="B45" s="92">
        <v>33</v>
      </c>
      <c r="C45" s="180" t="s">
        <v>159</v>
      </c>
      <c r="D45" s="181">
        <v>115</v>
      </c>
      <c r="E45" s="181">
        <v>124</v>
      </c>
      <c r="F45" s="181">
        <v>119</v>
      </c>
      <c r="G45" s="182">
        <v>115</v>
      </c>
      <c r="H45" s="182">
        <v>107</v>
      </c>
      <c r="I45" s="182">
        <v>98</v>
      </c>
      <c r="J45" s="182">
        <v>94</v>
      </c>
      <c r="K45" s="182">
        <v>90</v>
      </c>
      <c r="L45" s="182">
        <v>86</v>
      </c>
      <c r="M45" s="182">
        <v>88</v>
      </c>
      <c r="N45" s="182">
        <v>83</v>
      </c>
      <c r="O45" s="182">
        <v>81</v>
      </c>
      <c r="P45" s="181">
        <v>77</v>
      </c>
      <c r="Q45" s="183">
        <v>80</v>
      </c>
      <c r="R45" s="180" t="s">
        <v>159</v>
      </c>
      <c r="S45" s="181">
        <f t="shared" si="3"/>
        <v>9</v>
      </c>
      <c r="T45" s="181">
        <f t="shared" si="3"/>
        <v>-5</v>
      </c>
      <c r="U45" s="182">
        <f t="shared" si="3"/>
        <v>-4</v>
      </c>
      <c r="V45" s="182">
        <f t="shared" si="3"/>
        <v>-8</v>
      </c>
      <c r="W45" s="181">
        <f t="shared" si="3"/>
        <v>-9</v>
      </c>
      <c r="X45" s="184">
        <f t="shared" si="3"/>
        <v>-4</v>
      </c>
      <c r="Y45" s="182">
        <f t="shared" si="3"/>
        <v>-4</v>
      </c>
      <c r="Z45" s="181">
        <f t="shared" si="3"/>
        <v>-4</v>
      </c>
      <c r="AA45" s="181">
        <f t="shared" si="2"/>
        <v>2</v>
      </c>
      <c r="AB45" s="182">
        <f t="shared" si="2"/>
        <v>-5</v>
      </c>
      <c r="AC45" s="182">
        <f t="shared" si="2"/>
        <v>-2</v>
      </c>
      <c r="AD45" s="181">
        <f t="shared" si="2"/>
        <v>-4</v>
      </c>
      <c r="AE45" s="185">
        <f t="shared" si="2"/>
        <v>3</v>
      </c>
    </row>
    <row r="46" spans="1:31" ht="23.25" customHeight="1">
      <c r="A46" s="92">
        <v>42</v>
      </c>
      <c r="B46" s="92">
        <v>34</v>
      </c>
      <c r="C46" s="180" t="s">
        <v>160</v>
      </c>
      <c r="D46" s="181">
        <v>3377</v>
      </c>
      <c r="E46" s="181">
        <v>3288</v>
      </c>
      <c r="F46" s="181">
        <v>3158</v>
      </c>
      <c r="G46" s="182">
        <v>3071</v>
      </c>
      <c r="H46" s="182">
        <v>2933</v>
      </c>
      <c r="I46" s="182">
        <v>2834</v>
      </c>
      <c r="J46" s="182">
        <v>2739</v>
      </c>
      <c r="K46" s="182">
        <v>2686</v>
      </c>
      <c r="L46" s="182">
        <v>2631</v>
      </c>
      <c r="M46" s="182">
        <v>2571</v>
      </c>
      <c r="N46" s="182">
        <v>2350</v>
      </c>
      <c r="O46" s="182">
        <v>2276</v>
      </c>
      <c r="P46" s="181">
        <v>2173</v>
      </c>
      <c r="Q46" s="183">
        <v>2086</v>
      </c>
      <c r="R46" s="180" t="s">
        <v>160</v>
      </c>
      <c r="S46" s="181">
        <f t="shared" si="3"/>
        <v>-89</v>
      </c>
      <c r="T46" s="181">
        <f t="shared" si="3"/>
        <v>-130</v>
      </c>
      <c r="U46" s="182">
        <f t="shared" si="3"/>
        <v>-87</v>
      </c>
      <c r="V46" s="182">
        <f t="shared" si="3"/>
        <v>-138</v>
      </c>
      <c r="W46" s="181">
        <f t="shared" si="3"/>
        <v>-99</v>
      </c>
      <c r="X46" s="184">
        <f t="shared" si="3"/>
        <v>-95</v>
      </c>
      <c r="Y46" s="182">
        <f t="shared" si="3"/>
        <v>-53</v>
      </c>
      <c r="Z46" s="181">
        <f t="shared" si="3"/>
        <v>-55</v>
      </c>
      <c r="AA46" s="181">
        <f t="shared" si="2"/>
        <v>-60</v>
      </c>
      <c r="AB46" s="182">
        <f t="shared" si="2"/>
        <v>-221</v>
      </c>
      <c r="AC46" s="182">
        <f t="shared" si="2"/>
        <v>-74</v>
      </c>
      <c r="AD46" s="181">
        <f t="shared" si="2"/>
        <v>-103</v>
      </c>
      <c r="AE46" s="185">
        <f t="shared" si="2"/>
        <v>-87</v>
      </c>
    </row>
    <row r="47" spans="1:31" ht="23.25" customHeight="1">
      <c r="A47" s="92">
        <v>43</v>
      </c>
      <c r="B47" s="92">
        <v>20</v>
      </c>
      <c r="C47" s="180" t="s">
        <v>161</v>
      </c>
      <c r="D47" s="181">
        <v>917</v>
      </c>
      <c r="E47" s="181">
        <v>894</v>
      </c>
      <c r="F47" s="181">
        <v>847</v>
      </c>
      <c r="G47" s="182">
        <v>819</v>
      </c>
      <c r="H47" s="182">
        <v>787</v>
      </c>
      <c r="I47" s="182">
        <v>738</v>
      </c>
      <c r="J47" s="182">
        <v>708</v>
      </c>
      <c r="K47" s="182">
        <v>675</v>
      </c>
      <c r="L47" s="182">
        <v>654</v>
      </c>
      <c r="M47" s="182">
        <v>609</v>
      </c>
      <c r="N47" s="182">
        <v>576</v>
      </c>
      <c r="O47" s="182">
        <v>530</v>
      </c>
      <c r="P47" s="181">
        <v>506</v>
      </c>
      <c r="Q47" s="183">
        <v>488</v>
      </c>
      <c r="R47" s="180" t="s">
        <v>161</v>
      </c>
      <c r="S47" s="181">
        <f t="shared" si="3"/>
        <v>-23</v>
      </c>
      <c r="T47" s="181">
        <f t="shared" si="3"/>
        <v>-47</v>
      </c>
      <c r="U47" s="182">
        <f t="shared" si="3"/>
        <v>-28</v>
      </c>
      <c r="V47" s="182">
        <f t="shared" si="3"/>
        <v>-32</v>
      </c>
      <c r="W47" s="181">
        <f t="shared" si="3"/>
        <v>-49</v>
      </c>
      <c r="X47" s="184">
        <f t="shared" si="3"/>
        <v>-30</v>
      </c>
      <c r="Y47" s="182">
        <f t="shared" si="3"/>
        <v>-33</v>
      </c>
      <c r="Z47" s="181">
        <f t="shared" si="3"/>
        <v>-21</v>
      </c>
      <c r="AA47" s="181">
        <f t="shared" si="2"/>
        <v>-45</v>
      </c>
      <c r="AB47" s="182">
        <f t="shared" si="2"/>
        <v>-33</v>
      </c>
      <c r="AC47" s="182">
        <f t="shared" si="2"/>
        <v>-46</v>
      </c>
      <c r="AD47" s="181">
        <f t="shared" si="2"/>
        <v>-24</v>
      </c>
      <c r="AE47" s="185">
        <f t="shared" si="2"/>
        <v>-18</v>
      </c>
    </row>
    <row r="48" spans="1:31" ht="23.25" customHeight="1">
      <c r="A48" s="92">
        <v>44</v>
      </c>
      <c r="B48" s="92">
        <v>21</v>
      </c>
      <c r="C48" s="180" t="s">
        <v>162</v>
      </c>
      <c r="D48" s="181">
        <v>87</v>
      </c>
      <c r="E48" s="181">
        <v>92</v>
      </c>
      <c r="F48" s="181">
        <v>96</v>
      </c>
      <c r="G48" s="182">
        <v>96</v>
      </c>
      <c r="H48" s="182">
        <v>95</v>
      </c>
      <c r="I48" s="182">
        <v>83</v>
      </c>
      <c r="J48" s="182">
        <v>85</v>
      </c>
      <c r="K48" s="182">
        <v>92</v>
      </c>
      <c r="L48" s="182">
        <v>84</v>
      </c>
      <c r="M48" s="182">
        <v>76</v>
      </c>
      <c r="N48" s="182">
        <v>62</v>
      </c>
      <c r="O48" s="182">
        <v>72</v>
      </c>
      <c r="P48" s="181">
        <v>72</v>
      </c>
      <c r="Q48" s="183">
        <v>70</v>
      </c>
      <c r="R48" s="180" t="s">
        <v>162</v>
      </c>
      <c r="S48" s="181">
        <f t="shared" si="3"/>
        <v>5</v>
      </c>
      <c r="T48" s="181">
        <f t="shared" si="3"/>
        <v>4</v>
      </c>
      <c r="U48" s="182">
        <f t="shared" si="3"/>
        <v>0</v>
      </c>
      <c r="V48" s="182">
        <f t="shared" si="3"/>
        <v>-1</v>
      </c>
      <c r="W48" s="181">
        <f t="shared" si="3"/>
        <v>-12</v>
      </c>
      <c r="X48" s="184">
        <f t="shared" si="3"/>
        <v>2</v>
      </c>
      <c r="Y48" s="182">
        <f t="shared" si="3"/>
        <v>7</v>
      </c>
      <c r="Z48" s="181">
        <f t="shared" si="3"/>
        <v>-8</v>
      </c>
      <c r="AA48" s="181">
        <f t="shared" si="2"/>
        <v>-8</v>
      </c>
      <c r="AB48" s="182">
        <f t="shared" si="2"/>
        <v>-14</v>
      </c>
      <c r="AC48" s="182">
        <f t="shared" si="2"/>
        <v>10</v>
      </c>
      <c r="AD48" s="181">
        <f t="shared" si="2"/>
        <v>0</v>
      </c>
      <c r="AE48" s="185">
        <f t="shared" si="2"/>
        <v>-2</v>
      </c>
    </row>
    <row r="49" spans="1:31" ht="23.25" customHeight="1">
      <c r="A49" s="92">
        <v>45</v>
      </c>
      <c r="B49" s="92">
        <v>22</v>
      </c>
      <c r="C49" s="180" t="s">
        <v>163</v>
      </c>
      <c r="D49" s="181">
        <v>658</v>
      </c>
      <c r="E49" s="181">
        <v>647</v>
      </c>
      <c r="F49" s="181">
        <v>620</v>
      </c>
      <c r="G49" s="182">
        <v>594</v>
      </c>
      <c r="H49" s="182">
        <v>566</v>
      </c>
      <c r="I49" s="182">
        <v>550</v>
      </c>
      <c r="J49" s="182">
        <v>526</v>
      </c>
      <c r="K49" s="182">
        <v>521</v>
      </c>
      <c r="L49" s="182">
        <v>508</v>
      </c>
      <c r="M49" s="182">
        <v>482</v>
      </c>
      <c r="N49" s="182">
        <v>451</v>
      </c>
      <c r="O49" s="182">
        <v>441</v>
      </c>
      <c r="P49" s="181">
        <v>425</v>
      </c>
      <c r="Q49" s="183">
        <v>414</v>
      </c>
      <c r="R49" s="180" t="s">
        <v>163</v>
      </c>
      <c r="S49" s="181">
        <f t="shared" si="3"/>
        <v>-11</v>
      </c>
      <c r="T49" s="181">
        <f t="shared" si="3"/>
        <v>-27</v>
      </c>
      <c r="U49" s="182">
        <f t="shared" si="3"/>
        <v>-26</v>
      </c>
      <c r="V49" s="182">
        <f t="shared" si="3"/>
        <v>-28</v>
      </c>
      <c r="W49" s="181">
        <f t="shared" si="3"/>
        <v>-16</v>
      </c>
      <c r="X49" s="184">
        <f t="shared" si="3"/>
        <v>-24</v>
      </c>
      <c r="Y49" s="182">
        <f t="shared" si="3"/>
        <v>-5</v>
      </c>
      <c r="Z49" s="181">
        <f t="shared" si="3"/>
        <v>-13</v>
      </c>
      <c r="AA49" s="181">
        <f t="shared" si="2"/>
        <v>-26</v>
      </c>
      <c r="AB49" s="182">
        <f t="shared" si="2"/>
        <v>-31</v>
      </c>
      <c r="AC49" s="182">
        <f t="shared" si="2"/>
        <v>-10</v>
      </c>
      <c r="AD49" s="181">
        <f t="shared" si="2"/>
        <v>-16</v>
      </c>
      <c r="AE49" s="185">
        <f t="shared" si="2"/>
        <v>-11</v>
      </c>
    </row>
    <row r="50" spans="1:31" ht="23.25" customHeight="1">
      <c r="A50" s="92">
        <v>46</v>
      </c>
      <c r="B50" s="92">
        <v>23</v>
      </c>
      <c r="C50" s="180" t="s">
        <v>164</v>
      </c>
      <c r="D50" s="181">
        <v>2591</v>
      </c>
      <c r="E50" s="181">
        <v>2535</v>
      </c>
      <c r="F50" s="181">
        <v>2483</v>
      </c>
      <c r="G50" s="182">
        <v>2351</v>
      </c>
      <c r="H50" s="182">
        <v>2260</v>
      </c>
      <c r="I50" s="182">
        <v>2113</v>
      </c>
      <c r="J50" s="182">
        <v>2009</v>
      </c>
      <c r="K50" s="182">
        <v>1972</v>
      </c>
      <c r="L50" s="182">
        <v>1851</v>
      </c>
      <c r="M50" s="182">
        <v>1764</v>
      </c>
      <c r="N50" s="182">
        <v>1644</v>
      </c>
      <c r="O50" s="182">
        <v>1587</v>
      </c>
      <c r="P50" s="181">
        <v>1491</v>
      </c>
      <c r="Q50" s="183">
        <v>1396</v>
      </c>
      <c r="R50" s="180" t="s">
        <v>164</v>
      </c>
      <c r="S50" s="181">
        <f t="shared" si="3"/>
        <v>-56</v>
      </c>
      <c r="T50" s="181">
        <f t="shared" si="3"/>
        <v>-52</v>
      </c>
      <c r="U50" s="182">
        <f t="shared" si="3"/>
        <v>-132</v>
      </c>
      <c r="V50" s="182">
        <f t="shared" si="3"/>
        <v>-91</v>
      </c>
      <c r="W50" s="181">
        <f t="shared" si="3"/>
        <v>-147</v>
      </c>
      <c r="X50" s="184">
        <f t="shared" si="3"/>
        <v>-104</v>
      </c>
      <c r="Y50" s="182">
        <f t="shared" si="3"/>
        <v>-37</v>
      </c>
      <c r="Z50" s="181">
        <f t="shared" si="3"/>
        <v>-121</v>
      </c>
      <c r="AA50" s="181">
        <f t="shared" si="2"/>
        <v>-87</v>
      </c>
      <c r="AB50" s="182">
        <f t="shared" si="2"/>
        <v>-120</v>
      </c>
      <c r="AC50" s="182">
        <f t="shared" si="2"/>
        <v>-57</v>
      </c>
      <c r="AD50" s="181">
        <f t="shared" si="2"/>
        <v>-96</v>
      </c>
      <c r="AE50" s="185">
        <f t="shared" si="2"/>
        <v>-95</v>
      </c>
    </row>
    <row r="51" spans="1:31" ht="23.25" customHeight="1">
      <c r="A51" s="92">
        <v>47</v>
      </c>
      <c r="B51" s="92">
        <v>8</v>
      </c>
      <c r="C51" s="180" t="s">
        <v>165</v>
      </c>
      <c r="D51" s="181">
        <v>6303</v>
      </c>
      <c r="E51" s="181">
        <v>5981</v>
      </c>
      <c r="F51" s="181">
        <v>5816</v>
      </c>
      <c r="G51" s="182">
        <v>5753</v>
      </c>
      <c r="H51" s="182">
        <v>5624</v>
      </c>
      <c r="I51" s="182">
        <v>5988</v>
      </c>
      <c r="J51" s="182">
        <v>5847</v>
      </c>
      <c r="K51" s="182">
        <v>5793</v>
      </c>
      <c r="L51" s="182">
        <v>5710</v>
      </c>
      <c r="M51" s="182">
        <v>5483</v>
      </c>
      <c r="N51" s="182">
        <v>5108</v>
      </c>
      <c r="O51" s="182">
        <v>4996</v>
      </c>
      <c r="P51" s="181">
        <v>4868</v>
      </c>
      <c r="Q51" s="183">
        <v>4703</v>
      </c>
      <c r="R51" s="180" t="s">
        <v>165</v>
      </c>
      <c r="S51" s="181">
        <f t="shared" si="3"/>
        <v>-322</v>
      </c>
      <c r="T51" s="181">
        <f t="shared" si="3"/>
        <v>-165</v>
      </c>
      <c r="U51" s="182">
        <f t="shared" si="3"/>
        <v>-63</v>
      </c>
      <c r="V51" s="182">
        <f t="shared" si="3"/>
        <v>-129</v>
      </c>
      <c r="W51" s="181">
        <f t="shared" si="3"/>
        <v>364</v>
      </c>
      <c r="X51" s="184">
        <f t="shared" si="3"/>
        <v>-141</v>
      </c>
      <c r="Y51" s="182">
        <f t="shared" si="3"/>
        <v>-54</v>
      </c>
      <c r="Z51" s="181">
        <f t="shared" si="3"/>
        <v>-83</v>
      </c>
      <c r="AA51" s="181">
        <f t="shared" si="2"/>
        <v>-227</v>
      </c>
      <c r="AB51" s="182">
        <f t="shared" si="2"/>
        <v>-375</v>
      </c>
      <c r="AC51" s="182">
        <f t="shared" si="2"/>
        <v>-112</v>
      </c>
      <c r="AD51" s="181">
        <f t="shared" si="2"/>
        <v>-128</v>
      </c>
      <c r="AE51" s="185">
        <f t="shared" si="2"/>
        <v>-165</v>
      </c>
    </row>
    <row r="52" spans="1:31" ht="23.25" customHeight="1">
      <c r="A52" s="92">
        <v>48</v>
      </c>
      <c r="B52" s="92">
        <v>11</v>
      </c>
      <c r="C52" s="180" t="s">
        <v>166</v>
      </c>
      <c r="D52" s="181">
        <v>11712</v>
      </c>
      <c r="E52" s="181">
        <v>10270</v>
      </c>
      <c r="F52" s="181">
        <v>9594</v>
      </c>
      <c r="G52" s="182">
        <v>9194</v>
      </c>
      <c r="H52" s="182">
        <v>8834</v>
      </c>
      <c r="I52" s="182">
        <v>6097</v>
      </c>
      <c r="J52" s="182">
        <v>5905</v>
      </c>
      <c r="K52" s="182">
        <v>5596</v>
      </c>
      <c r="L52" s="182">
        <v>5383</v>
      </c>
      <c r="M52" s="182">
        <v>5274</v>
      </c>
      <c r="N52" s="182">
        <v>6248</v>
      </c>
      <c r="O52" s="182">
        <v>6117</v>
      </c>
      <c r="P52" s="181">
        <v>5939</v>
      </c>
      <c r="Q52" s="183">
        <v>5785</v>
      </c>
      <c r="R52" s="180" t="s">
        <v>166</v>
      </c>
      <c r="S52" s="181">
        <f t="shared" si="3"/>
        <v>-1442</v>
      </c>
      <c r="T52" s="181">
        <f t="shared" si="3"/>
        <v>-676</v>
      </c>
      <c r="U52" s="182">
        <f t="shared" si="3"/>
        <v>-400</v>
      </c>
      <c r="V52" s="182">
        <f t="shared" si="3"/>
        <v>-360</v>
      </c>
      <c r="W52" s="181">
        <f t="shared" si="3"/>
        <v>-2737</v>
      </c>
      <c r="X52" s="184">
        <f t="shared" si="3"/>
        <v>-192</v>
      </c>
      <c r="Y52" s="182">
        <f t="shared" si="3"/>
        <v>-309</v>
      </c>
      <c r="Z52" s="181">
        <f t="shared" si="3"/>
        <v>-213</v>
      </c>
      <c r="AA52" s="181">
        <f t="shared" si="2"/>
        <v>-109</v>
      </c>
      <c r="AB52" s="182">
        <f t="shared" si="2"/>
        <v>974</v>
      </c>
      <c r="AC52" s="182">
        <f t="shared" si="2"/>
        <v>-131</v>
      </c>
      <c r="AD52" s="181">
        <f t="shared" si="2"/>
        <v>-178</v>
      </c>
      <c r="AE52" s="185">
        <f t="shared" si="2"/>
        <v>-154</v>
      </c>
    </row>
    <row r="53" spans="1:31" ht="23.25" customHeight="1">
      <c r="A53" s="92">
        <v>49</v>
      </c>
      <c r="B53" s="92">
        <v>50</v>
      </c>
      <c r="C53" s="180" t="s">
        <v>167</v>
      </c>
      <c r="D53" s="181">
        <v>991</v>
      </c>
      <c r="E53" s="181">
        <v>886</v>
      </c>
      <c r="F53" s="181">
        <v>809</v>
      </c>
      <c r="G53" s="182">
        <v>758</v>
      </c>
      <c r="H53" s="182">
        <v>703</v>
      </c>
      <c r="I53" s="182">
        <v>380</v>
      </c>
      <c r="J53" s="182">
        <v>368</v>
      </c>
      <c r="K53" s="182">
        <v>300</v>
      </c>
      <c r="L53" s="182">
        <v>277</v>
      </c>
      <c r="M53" s="182">
        <v>360</v>
      </c>
      <c r="N53" s="182">
        <v>545</v>
      </c>
      <c r="O53" s="182">
        <v>557</v>
      </c>
      <c r="P53" s="181">
        <v>536</v>
      </c>
      <c r="Q53" s="183">
        <v>558</v>
      </c>
      <c r="R53" s="180" t="s">
        <v>167</v>
      </c>
      <c r="S53" s="181">
        <f t="shared" si="3"/>
        <v>-105</v>
      </c>
      <c r="T53" s="181">
        <f t="shared" si="3"/>
        <v>-77</v>
      </c>
      <c r="U53" s="182">
        <f t="shared" si="3"/>
        <v>-51</v>
      </c>
      <c r="V53" s="182">
        <f t="shared" si="3"/>
        <v>-55</v>
      </c>
      <c r="W53" s="181">
        <f t="shared" si="3"/>
        <v>-323</v>
      </c>
      <c r="X53" s="184">
        <f t="shared" si="3"/>
        <v>-12</v>
      </c>
      <c r="Y53" s="182">
        <f t="shared" si="3"/>
        <v>-68</v>
      </c>
      <c r="Z53" s="181">
        <f t="shared" si="3"/>
        <v>-23</v>
      </c>
      <c r="AA53" s="181">
        <f t="shared" si="2"/>
        <v>83</v>
      </c>
      <c r="AB53" s="182">
        <f t="shared" si="2"/>
        <v>185</v>
      </c>
      <c r="AC53" s="182">
        <f t="shared" si="2"/>
        <v>12</v>
      </c>
      <c r="AD53" s="181">
        <f t="shared" si="2"/>
        <v>-21</v>
      </c>
      <c r="AE53" s="185">
        <f t="shared" si="2"/>
        <v>22</v>
      </c>
    </row>
    <row r="54" spans="1:31" ht="23.25" customHeight="1">
      <c r="A54" s="92">
        <v>50</v>
      </c>
      <c r="B54" s="92">
        <v>51</v>
      </c>
      <c r="C54" s="180" t="s">
        <v>168</v>
      </c>
      <c r="D54" s="181">
        <v>1287</v>
      </c>
      <c r="E54" s="181">
        <v>1189</v>
      </c>
      <c r="F54" s="181">
        <v>1121</v>
      </c>
      <c r="G54" s="182">
        <v>1099</v>
      </c>
      <c r="H54" s="182">
        <v>1063</v>
      </c>
      <c r="I54" s="182" t="s">
        <v>169</v>
      </c>
      <c r="J54" s="182" t="s">
        <v>169</v>
      </c>
      <c r="K54" s="182" t="s">
        <v>169</v>
      </c>
      <c r="L54" s="182" t="s">
        <v>169</v>
      </c>
      <c r="M54" s="182" t="s">
        <v>169</v>
      </c>
      <c r="N54" s="182">
        <v>307</v>
      </c>
      <c r="O54" s="182">
        <v>297</v>
      </c>
      <c r="P54" s="181">
        <v>313</v>
      </c>
      <c r="Q54" s="183">
        <v>319</v>
      </c>
      <c r="R54" s="180" t="s">
        <v>168</v>
      </c>
      <c r="S54" s="181">
        <f t="shared" si="3"/>
        <v>-98</v>
      </c>
      <c r="T54" s="181">
        <f t="shared" si="3"/>
        <v>-68</v>
      </c>
      <c r="U54" s="182">
        <f t="shared" si="3"/>
        <v>-22</v>
      </c>
      <c r="V54" s="182">
        <f t="shared" si="3"/>
        <v>-36</v>
      </c>
      <c r="W54" s="181" t="str">
        <f t="shared" si="3"/>
        <v>-</v>
      </c>
      <c r="X54" s="184" t="str">
        <f t="shared" si="3"/>
        <v>-</v>
      </c>
      <c r="Y54" s="182" t="str">
        <f t="shared" si="3"/>
        <v>-</v>
      </c>
      <c r="Z54" s="181" t="str">
        <f t="shared" si="3"/>
        <v>-</v>
      </c>
      <c r="AA54" s="181" t="str">
        <f t="shared" si="2"/>
        <v>-</v>
      </c>
      <c r="AB54" s="182" t="str">
        <f t="shared" si="2"/>
        <v>-</v>
      </c>
      <c r="AC54" s="182">
        <f t="shared" si="2"/>
        <v>-10</v>
      </c>
      <c r="AD54" s="181">
        <f t="shared" si="2"/>
        <v>16</v>
      </c>
      <c r="AE54" s="185">
        <f t="shared" si="2"/>
        <v>6</v>
      </c>
    </row>
    <row r="55" spans="1:31" ht="23.25" customHeight="1">
      <c r="A55" s="92">
        <v>51</v>
      </c>
      <c r="B55" s="92">
        <v>52</v>
      </c>
      <c r="C55" s="180" t="s">
        <v>170</v>
      </c>
      <c r="D55" s="181">
        <v>2849</v>
      </c>
      <c r="E55" s="181">
        <v>2534</v>
      </c>
      <c r="F55" s="181">
        <v>2417</v>
      </c>
      <c r="G55" s="182">
        <v>2314</v>
      </c>
      <c r="H55" s="182">
        <v>2209</v>
      </c>
      <c r="I55" s="182" t="s">
        <v>169</v>
      </c>
      <c r="J55" s="182" t="s">
        <v>169</v>
      </c>
      <c r="K55" s="182" t="s">
        <v>169</v>
      </c>
      <c r="L55" s="182" t="s">
        <v>169</v>
      </c>
      <c r="M55" s="182" t="s">
        <v>169</v>
      </c>
      <c r="N55" s="182">
        <v>64</v>
      </c>
      <c r="O55" s="182">
        <v>69</v>
      </c>
      <c r="P55" s="181">
        <v>62</v>
      </c>
      <c r="Q55" s="183" t="s">
        <v>169</v>
      </c>
      <c r="R55" s="180" t="s">
        <v>170</v>
      </c>
      <c r="S55" s="181">
        <f t="shared" si="3"/>
        <v>-315</v>
      </c>
      <c r="T55" s="181">
        <f t="shared" si="3"/>
        <v>-117</v>
      </c>
      <c r="U55" s="182">
        <f t="shared" si="3"/>
        <v>-103</v>
      </c>
      <c r="V55" s="182">
        <f t="shared" si="3"/>
        <v>-105</v>
      </c>
      <c r="W55" s="181" t="str">
        <f t="shared" si="3"/>
        <v>-</v>
      </c>
      <c r="X55" s="184" t="str">
        <f t="shared" si="3"/>
        <v>-</v>
      </c>
      <c r="Y55" s="182" t="str">
        <f t="shared" si="3"/>
        <v>-</v>
      </c>
      <c r="Z55" s="181" t="str">
        <f t="shared" si="3"/>
        <v>-</v>
      </c>
      <c r="AA55" s="181" t="str">
        <f t="shared" si="2"/>
        <v>-</v>
      </c>
      <c r="AB55" s="182" t="str">
        <f t="shared" si="2"/>
        <v>-</v>
      </c>
      <c r="AC55" s="182">
        <f t="shared" si="2"/>
        <v>5</v>
      </c>
      <c r="AD55" s="181">
        <f t="shared" si="2"/>
        <v>-7</v>
      </c>
      <c r="AE55" s="185" t="str">
        <f t="shared" si="2"/>
        <v>-</v>
      </c>
    </row>
    <row r="56" spans="1:31" ht="23.25" customHeight="1">
      <c r="A56" s="92">
        <v>52</v>
      </c>
      <c r="B56" s="92">
        <v>53</v>
      </c>
      <c r="C56" s="180" t="s">
        <v>171</v>
      </c>
      <c r="D56" s="181">
        <v>326</v>
      </c>
      <c r="E56" s="181">
        <v>276</v>
      </c>
      <c r="F56" s="181">
        <v>264</v>
      </c>
      <c r="G56" s="182">
        <v>261</v>
      </c>
      <c r="H56" s="182">
        <v>264</v>
      </c>
      <c r="I56" s="182">
        <v>90</v>
      </c>
      <c r="J56" s="182">
        <v>97</v>
      </c>
      <c r="K56" s="182">
        <v>114</v>
      </c>
      <c r="L56" s="182">
        <v>109</v>
      </c>
      <c r="M56" s="182">
        <v>96</v>
      </c>
      <c r="N56" s="182">
        <v>135</v>
      </c>
      <c r="O56" s="182">
        <v>125</v>
      </c>
      <c r="P56" s="181">
        <v>121</v>
      </c>
      <c r="Q56" s="183">
        <v>109</v>
      </c>
      <c r="R56" s="180" t="s">
        <v>171</v>
      </c>
      <c r="S56" s="181">
        <f t="shared" si="3"/>
        <v>-50</v>
      </c>
      <c r="T56" s="181">
        <f t="shared" si="3"/>
        <v>-12</v>
      </c>
      <c r="U56" s="182">
        <f t="shared" si="3"/>
        <v>-3</v>
      </c>
      <c r="V56" s="182">
        <f t="shared" si="3"/>
        <v>3</v>
      </c>
      <c r="W56" s="181">
        <f t="shared" si="3"/>
        <v>-174</v>
      </c>
      <c r="X56" s="184">
        <f t="shared" si="3"/>
        <v>7</v>
      </c>
      <c r="Y56" s="182">
        <f t="shared" si="3"/>
        <v>17</v>
      </c>
      <c r="Z56" s="181">
        <f t="shared" si="3"/>
        <v>-5</v>
      </c>
      <c r="AA56" s="181">
        <f t="shared" si="2"/>
        <v>-13</v>
      </c>
      <c r="AB56" s="182">
        <f t="shared" si="2"/>
        <v>39</v>
      </c>
      <c r="AC56" s="182">
        <f t="shared" si="2"/>
        <v>-10</v>
      </c>
      <c r="AD56" s="181">
        <f t="shared" si="2"/>
        <v>-4</v>
      </c>
      <c r="AE56" s="185">
        <f t="shared" si="2"/>
        <v>-12</v>
      </c>
    </row>
    <row r="57" spans="1:31" ht="23.25" customHeight="1">
      <c r="A57" s="92">
        <v>53</v>
      </c>
      <c r="B57" s="92">
        <v>54</v>
      </c>
      <c r="C57" s="180" t="s">
        <v>172</v>
      </c>
      <c r="D57" s="181">
        <v>2201</v>
      </c>
      <c r="E57" s="181">
        <v>2094</v>
      </c>
      <c r="F57" s="181">
        <v>2082</v>
      </c>
      <c r="G57" s="182">
        <v>2090</v>
      </c>
      <c r="H57" s="182">
        <v>2027</v>
      </c>
      <c r="I57" s="182" t="s">
        <v>169</v>
      </c>
      <c r="J57" s="182" t="s">
        <v>169</v>
      </c>
      <c r="K57" s="182" t="s">
        <v>169</v>
      </c>
      <c r="L57" s="182" t="s">
        <v>169</v>
      </c>
      <c r="M57" s="182" t="s">
        <v>169</v>
      </c>
      <c r="N57" s="182" t="s">
        <v>173</v>
      </c>
      <c r="O57" s="182" t="s">
        <v>173</v>
      </c>
      <c r="P57" s="181" t="s">
        <v>173</v>
      </c>
      <c r="Q57" s="183" t="s">
        <v>169</v>
      </c>
      <c r="R57" s="180" t="s">
        <v>172</v>
      </c>
      <c r="S57" s="181">
        <f t="shared" si="3"/>
        <v>-107</v>
      </c>
      <c r="T57" s="181">
        <f t="shared" si="3"/>
        <v>-12</v>
      </c>
      <c r="U57" s="182">
        <f t="shared" si="3"/>
        <v>8</v>
      </c>
      <c r="V57" s="182">
        <f t="shared" si="3"/>
        <v>-63</v>
      </c>
      <c r="W57" s="181" t="str">
        <f t="shared" si="3"/>
        <v>-</v>
      </c>
      <c r="X57" s="184" t="str">
        <f t="shared" si="3"/>
        <v>-</v>
      </c>
      <c r="Y57" s="182" t="str">
        <f t="shared" si="3"/>
        <v>-</v>
      </c>
      <c r="Z57" s="181" t="str">
        <f t="shared" si="3"/>
        <v>-</v>
      </c>
      <c r="AA57" s="181" t="str">
        <f t="shared" si="2"/>
        <v>-</v>
      </c>
      <c r="AB57" s="182" t="str">
        <f t="shared" si="2"/>
        <v>-</v>
      </c>
      <c r="AC57" s="182" t="str">
        <f t="shared" si="2"/>
        <v>-</v>
      </c>
      <c r="AD57" s="181" t="str">
        <f t="shared" si="2"/>
        <v>-</v>
      </c>
      <c r="AE57" s="185" t="str">
        <f t="shared" si="2"/>
        <v>-</v>
      </c>
    </row>
    <row r="58" spans="1:31" ht="23.25" customHeight="1">
      <c r="A58" s="92">
        <v>54</v>
      </c>
      <c r="B58" s="92">
        <v>55</v>
      </c>
      <c r="C58" s="180" t="s">
        <v>175</v>
      </c>
      <c r="D58" s="181">
        <v>1139</v>
      </c>
      <c r="E58" s="181">
        <v>1029</v>
      </c>
      <c r="F58" s="181">
        <v>977</v>
      </c>
      <c r="G58" s="182">
        <v>947</v>
      </c>
      <c r="H58" s="182">
        <v>901</v>
      </c>
      <c r="I58" s="182" t="s">
        <v>169</v>
      </c>
      <c r="J58" s="182" t="s">
        <v>169</v>
      </c>
      <c r="K58" s="182" t="s">
        <v>169</v>
      </c>
      <c r="L58" s="182" t="s">
        <v>169</v>
      </c>
      <c r="M58" s="182" t="s">
        <v>169</v>
      </c>
      <c r="N58" s="182" t="s">
        <v>173</v>
      </c>
      <c r="O58" s="182" t="s">
        <v>173</v>
      </c>
      <c r="P58" s="181" t="s">
        <v>173</v>
      </c>
      <c r="Q58" s="183" t="s">
        <v>169</v>
      </c>
      <c r="R58" s="180" t="s">
        <v>175</v>
      </c>
      <c r="S58" s="181">
        <f t="shared" si="3"/>
        <v>-110</v>
      </c>
      <c r="T58" s="181">
        <f t="shared" si="3"/>
        <v>-52</v>
      </c>
      <c r="U58" s="182">
        <f t="shared" si="3"/>
        <v>-30</v>
      </c>
      <c r="V58" s="182">
        <f t="shared" si="3"/>
        <v>-46</v>
      </c>
      <c r="W58" s="181" t="str">
        <f t="shared" si="3"/>
        <v>-</v>
      </c>
      <c r="X58" s="184" t="str">
        <f t="shared" si="3"/>
        <v>-</v>
      </c>
      <c r="Y58" s="182" t="str">
        <f t="shared" si="3"/>
        <v>-</v>
      </c>
      <c r="Z58" s="181" t="str">
        <f t="shared" si="3"/>
        <v>-</v>
      </c>
      <c r="AA58" s="181" t="str">
        <f t="shared" si="2"/>
        <v>-</v>
      </c>
      <c r="AB58" s="182" t="str">
        <f t="shared" si="2"/>
        <v>-</v>
      </c>
      <c r="AC58" s="182" t="str">
        <f t="shared" si="2"/>
        <v>-</v>
      </c>
      <c r="AD58" s="181" t="str">
        <f t="shared" si="2"/>
        <v>-</v>
      </c>
      <c r="AE58" s="185" t="str">
        <f t="shared" si="2"/>
        <v>-</v>
      </c>
    </row>
    <row r="59" spans="1:31" ht="23.25" customHeight="1">
      <c r="A59" s="92">
        <v>55</v>
      </c>
      <c r="B59" s="92">
        <v>56</v>
      </c>
      <c r="C59" s="180" t="s">
        <v>176</v>
      </c>
      <c r="D59" s="181">
        <v>3368</v>
      </c>
      <c r="E59" s="181">
        <v>2990</v>
      </c>
      <c r="F59" s="181">
        <v>2915</v>
      </c>
      <c r="G59" s="182">
        <v>2759</v>
      </c>
      <c r="H59" s="182">
        <v>2652</v>
      </c>
      <c r="I59" s="182" t="s">
        <v>169</v>
      </c>
      <c r="J59" s="182" t="s">
        <v>169</v>
      </c>
      <c r="K59" s="182" t="s">
        <v>169</v>
      </c>
      <c r="L59" s="182" t="s">
        <v>169</v>
      </c>
      <c r="M59" s="182" t="s">
        <v>169</v>
      </c>
      <c r="N59" s="182">
        <v>52</v>
      </c>
      <c r="O59" s="182" t="s">
        <v>173</v>
      </c>
      <c r="P59" s="181" t="s">
        <v>173</v>
      </c>
      <c r="Q59" s="183" t="s">
        <v>169</v>
      </c>
      <c r="R59" s="180" t="s">
        <v>176</v>
      </c>
      <c r="S59" s="181">
        <f t="shared" si="3"/>
        <v>-378</v>
      </c>
      <c r="T59" s="181">
        <f t="shared" si="3"/>
        <v>-75</v>
      </c>
      <c r="U59" s="182">
        <f t="shared" si="3"/>
        <v>-156</v>
      </c>
      <c r="V59" s="182">
        <f t="shared" si="3"/>
        <v>-107</v>
      </c>
      <c r="W59" s="181" t="str">
        <f t="shared" si="3"/>
        <v>-</v>
      </c>
      <c r="X59" s="184" t="str">
        <f t="shared" si="3"/>
        <v>-</v>
      </c>
      <c r="Y59" s="182" t="str">
        <f t="shared" si="3"/>
        <v>-</v>
      </c>
      <c r="Z59" s="181" t="str">
        <f t="shared" si="3"/>
        <v>-</v>
      </c>
      <c r="AA59" s="181" t="str">
        <f t="shared" si="2"/>
        <v>-</v>
      </c>
      <c r="AB59" s="182" t="str">
        <f t="shared" si="2"/>
        <v>-</v>
      </c>
      <c r="AC59" s="182" t="str">
        <f t="shared" si="2"/>
        <v>-</v>
      </c>
      <c r="AD59" s="181" t="str">
        <f t="shared" si="2"/>
        <v>-</v>
      </c>
      <c r="AE59" s="185" t="str">
        <f t="shared" si="2"/>
        <v>-</v>
      </c>
    </row>
    <row r="60" spans="1:31" ht="23.25" customHeight="1">
      <c r="A60" s="92">
        <v>56</v>
      </c>
      <c r="B60" s="92">
        <v>57</v>
      </c>
      <c r="C60" s="180" t="s">
        <v>177</v>
      </c>
      <c r="D60" s="181">
        <v>219</v>
      </c>
      <c r="E60" s="181">
        <v>207</v>
      </c>
      <c r="F60" s="181">
        <v>190</v>
      </c>
      <c r="G60" s="182">
        <v>192</v>
      </c>
      <c r="H60" s="182">
        <v>188</v>
      </c>
      <c r="I60" s="182" t="s">
        <v>169</v>
      </c>
      <c r="J60" s="182" t="s">
        <v>169</v>
      </c>
      <c r="K60" s="182" t="s">
        <v>169</v>
      </c>
      <c r="L60" s="182" t="s">
        <v>169</v>
      </c>
      <c r="M60" s="182" t="s">
        <v>169</v>
      </c>
      <c r="N60" s="182">
        <v>33</v>
      </c>
      <c r="O60" s="182">
        <v>33</v>
      </c>
      <c r="P60" s="181">
        <v>32</v>
      </c>
      <c r="Q60" s="183">
        <v>38</v>
      </c>
      <c r="R60" s="180" t="s">
        <v>177</v>
      </c>
      <c r="S60" s="181">
        <f t="shared" si="3"/>
        <v>-12</v>
      </c>
      <c r="T60" s="181">
        <f t="shared" si="3"/>
        <v>-17</v>
      </c>
      <c r="U60" s="182">
        <f t="shared" si="3"/>
        <v>2</v>
      </c>
      <c r="V60" s="182">
        <f t="shared" si="3"/>
        <v>-4</v>
      </c>
      <c r="W60" s="181" t="str">
        <f t="shared" si="3"/>
        <v>-</v>
      </c>
      <c r="X60" s="184" t="str">
        <f t="shared" si="3"/>
        <v>-</v>
      </c>
      <c r="Y60" s="182" t="str">
        <f t="shared" si="3"/>
        <v>-</v>
      </c>
      <c r="Z60" s="181" t="str">
        <f t="shared" si="3"/>
        <v>-</v>
      </c>
      <c r="AA60" s="181" t="str">
        <f t="shared" si="2"/>
        <v>-</v>
      </c>
      <c r="AB60" s="182" t="str">
        <f t="shared" si="2"/>
        <v>-</v>
      </c>
      <c r="AC60" s="182">
        <f t="shared" si="2"/>
        <v>0</v>
      </c>
      <c r="AD60" s="181">
        <f t="shared" si="2"/>
        <v>-1</v>
      </c>
      <c r="AE60" s="185">
        <f t="shared" si="2"/>
        <v>6</v>
      </c>
    </row>
    <row r="61" spans="1:31" ht="23.25" customHeight="1">
      <c r="A61" s="92">
        <v>57</v>
      </c>
      <c r="B61" s="92">
        <v>58</v>
      </c>
      <c r="C61" s="180" t="s">
        <v>178</v>
      </c>
      <c r="D61" s="181">
        <v>1351</v>
      </c>
      <c r="E61" s="181">
        <v>1303</v>
      </c>
      <c r="F61" s="181">
        <v>1284</v>
      </c>
      <c r="G61" s="182">
        <v>1252</v>
      </c>
      <c r="H61" s="182">
        <v>1253</v>
      </c>
      <c r="I61" s="182">
        <v>1354</v>
      </c>
      <c r="J61" s="182">
        <v>1353</v>
      </c>
      <c r="K61" s="182">
        <v>1357</v>
      </c>
      <c r="L61" s="182">
        <v>1322</v>
      </c>
      <c r="M61" s="182">
        <v>1294</v>
      </c>
      <c r="N61" s="182">
        <v>1236</v>
      </c>
      <c r="O61" s="182">
        <v>1213</v>
      </c>
      <c r="P61" s="181">
        <v>1154</v>
      </c>
      <c r="Q61" s="183">
        <v>1112</v>
      </c>
      <c r="R61" s="180" t="s">
        <v>178</v>
      </c>
      <c r="S61" s="181">
        <f t="shared" si="3"/>
        <v>-48</v>
      </c>
      <c r="T61" s="181">
        <f t="shared" si="3"/>
        <v>-19</v>
      </c>
      <c r="U61" s="182">
        <f t="shared" si="3"/>
        <v>-32</v>
      </c>
      <c r="V61" s="182">
        <f t="shared" si="3"/>
        <v>1</v>
      </c>
      <c r="W61" s="181">
        <f t="shared" si="3"/>
        <v>101</v>
      </c>
      <c r="X61" s="184">
        <f t="shared" si="3"/>
        <v>-1</v>
      </c>
      <c r="Y61" s="182">
        <f t="shared" si="3"/>
        <v>4</v>
      </c>
      <c r="Z61" s="181">
        <f t="shared" si="3"/>
        <v>-35</v>
      </c>
      <c r="AA61" s="181">
        <f t="shared" si="2"/>
        <v>-28</v>
      </c>
      <c r="AB61" s="182">
        <f t="shared" si="2"/>
        <v>-58</v>
      </c>
      <c r="AC61" s="182">
        <f t="shared" si="2"/>
        <v>-23</v>
      </c>
      <c r="AD61" s="181">
        <f t="shared" si="2"/>
        <v>-59</v>
      </c>
      <c r="AE61" s="185">
        <f t="shared" si="2"/>
        <v>-42</v>
      </c>
    </row>
    <row r="62" spans="1:31" ht="23.25" customHeight="1">
      <c r="A62" s="92">
        <v>58</v>
      </c>
      <c r="B62" s="92">
        <v>59</v>
      </c>
      <c r="C62" s="180" t="s">
        <v>179</v>
      </c>
      <c r="D62" s="181">
        <v>957</v>
      </c>
      <c r="E62" s="181">
        <v>899</v>
      </c>
      <c r="F62" s="181">
        <v>893</v>
      </c>
      <c r="G62" s="182">
        <v>882</v>
      </c>
      <c r="H62" s="182">
        <v>881</v>
      </c>
      <c r="I62" s="182" t="s">
        <v>169</v>
      </c>
      <c r="J62" s="182" t="s">
        <v>169</v>
      </c>
      <c r="K62" s="182" t="s">
        <v>169</v>
      </c>
      <c r="L62" s="182" t="s">
        <v>169</v>
      </c>
      <c r="M62" s="182" t="s">
        <v>169</v>
      </c>
      <c r="N62" s="182">
        <v>37</v>
      </c>
      <c r="O62" s="182">
        <v>10</v>
      </c>
      <c r="P62" s="181" t="s">
        <v>173</v>
      </c>
      <c r="Q62" s="183" t="s">
        <v>169</v>
      </c>
      <c r="R62" s="180" t="s">
        <v>179</v>
      </c>
      <c r="S62" s="181">
        <f t="shared" si="3"/>
        <v>-58</v>
      </c>
      <c r="T62" s="181">
        <f t="shared" si="3"/>
        <v>-6</v>
      </c>
      <c r="U62" s="182">
        <f t="shared" si="3"/>
        <v>-11</v>
      </c>
      <c r="V62" s="182">
        <f t="shared" si="3"/>
        <v>-1</v>
      </c>
      <c r="W62" s="181" t="str">
        <f t="shared" si="3"/>
        <v>-</v>
      </c>
      <c r="X62" s="184" t="str">
        <f t="shared" si="3"/>
        <v>-</v>
      </c>
      <c r="Y62" s="182" t="str">
        <f t="shared" si="3"/>
        <v>-</v>
      </c>
      <c r="Z62" s="181" t="str">
        <f t="shared" si="3"/>
        <v>-</v>
      </c>
      <c r="AA62" s="181" t="str">
        <f t="shared" si="2"/>
        <v>-</v>
      </c>
      <c r="AB62" s="182" t="str">
        <f t="shared" si="2"/>
        <v>-</v>
      </c>
      <c r="AC62" s="182">
        <f t="shared" si="2"/>
        <v>-27</v>
      </c>
      <c r="AD62" s="181" t="str">
        <f t="shared" si="2"/>
        <v>-</v>
      </c>
      <c r="AE62" s="185" t="str">
        <f t="shared" si="2"/>
        <v>-</v>
      </c>
    </row>
    <row r="63" spans="1:31" ht="23.25" customHeight="1" thickBot="1">
      <c r="A63" s="92">
        <v>59</v>
      </c>
      <c r="B63" s="92">
        <v>4</v>
      </c>
      <c r="C63" s="186" t="s">
        <v>180</v>
      </c>
      <c r="D63" s="187">
        <v>57598</v>
      </c>
      <c r="E63" s="187">
        <v>54492</v>
      </c>
      <c r="F63" s="187">
        <v>52808</v>
      </c>
      <c r="G63" s="188">
        <v>51803</v>
      </c>
      <c r="H63" s="188">
        <v>50956</v>
      </c>
      <c r="I63" s="188">
        <v>52667</v>
      </c>
      <c r="J63" s="188">
        <v>51394</v>
      </c>
      <c r="K63" s="188">
        <v>50327</v>
      </c>
      <c r="L63" s="188">
        <v>49038</v>
      </c>
      <c r="M63" s="188">
        <v>47843</v>
      </c>
      <c r="N63" s="188">
        <v>46684</v>
      </c>
      <c r="O63" s="188">
        <v>45448</v>
      </c>
      <c r="P63" s="187">
        <v>43929</v>
      </c>
      <c r="Q63" s="189">
        <v>42605</v>
      </c>
      <c r="R63" s="186" t="s">
        <v>180</v>
      </c>
      <c r="S63" s="187">
        <f t="shared" si="3"/>
        <v>-3106</v>
      </c>
      <c r="T63" s="187">
        <f t="shared" si="3"/>
        <v>-1684</v>
      </c>
      <c r="U63" s="188">
        <f t="shared" si="3"/>
        <v>-1005</v>
      </c>
      <c r="V63" s="188">
        <f t="shared" si="3"/>
        <v>-847</v>
      </c>
      <c r="W63" s="187">
        <f t="shared" si="3"/>
        <v>1711</v>
      </c>
      <c r="X63" s="190">
        <f t="shared" si="3"/>
        <v>-1273</v>
      </c>
      <c r="Y63" s="188">
        <f t="shared" si="3"/>
        <v>-1067</v>
      </c>
      <c r="Z63" s="187">
        <f t="shared" si="3"/>
        <v>-1289</v>
      </c>
      <c r="AA63" s="187">
        <f t="shared" si="2"/>
        <v>-1195</v>
      </c>
      <c r="AB63" s="188">
        <f t="shared" si="2"/>
        <v>-1159</v>
      </c>
      <c r="AC63" s="188">
        <f t="shared" si="2"/>
        <v>-1236</v>
      </c>
      <c r="AD63" s="187">
        <f t="shared" si="2"/>
        <v>-1519</v>
      </c>
      <c r="AE63" s="191">
        <f t="shared" si="2"/>
        <v>-1324</v>
      </c>
    </row>
    <row r="64" spans="1:31" ht="16.2" customHeight="1">
      <c r="C64" s="146" t="s">
        <v>193</v>
      </c>
      <c r="D64" s="147" t="s">
        <v>194</v>
      </c>
      <c r="E64" s="147"/>
      <c r="F64" s="147"/>
      <c r="G64" s="147"/>
      <c r="H64" s="147"/>
      <c r="I64" s="147"/>
      <c r="J64" s="147"/>
      <c r="K64" s="147"/>
      <c r="L64" s="147"/>
      <c r="M64" s="147"/>
      <c r="N64" s="147"/>
      <c r="O64" s="147"/>
      <c r="P64" s="147"/>
      <c r="Q64" s="147"/>
      <c r="R64" s="146" t="s">
        <v>195</v>
      </c>
      <c r="S64" s="149" t="s">
        <v>196</v>
      </c>
      <c r="T64" s="149"/>
      <c r="U64" s="149"/>
      <c r="V64" s="149"/>
      <c r="W64" s="149"/>
      <c r="X64" s="149"/>
      <c r="Y64" s="149"/>
      <c r="Z64" s="149"/>
      <c r="AA64" s="149"/>
      <c r="AB64" s="149"/>
      <c r="AC64" s="149"/>
      <c r="AD64" s="149"/>
      <c r="AE64" s="149"/>
    </row>
    <row r="65" spans="3:31" ht="16.2" customHeight="1">
      <c r="C65" s="146" t="s">
        <v>197</v>
      </c>
      <c r="D65" s="150" t="s">
        <v>198</v>
      </c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0"/>
      <c r="S65" s="151"/>
      <c r="T65" s="151"/>
      <c r="U65" s="151"/>
      <c r="V65" s="151"/>
      <c r="W65" s="151"/>
      <c r="X65" s="151"/>
      <c r="Y65" s="151"/>
      <c r="Z65" s="151"/>
      <c r="AA65" s="151"/>
      <c r="AB65" s="151"/>
      <c r="AC65" s="151"/>
      <c r="AD65" s="151"/>
      <c r="AE65" s="151"/>
    </row>
    <row r="66" spans="3:31" ht="16.2">
      <c r="C66" s="152"/>
      <c r="D66" s="150"/>
      <c r="E66" s="150"/>
      <c r="F66" s="150"/>
      <c r="G66" s="150"/>
      <c r="H66" s="150"/>
      <c r="I66" s="150"/>
      <c r="J66" s="150"/>
      <c r="K66" s="150"/>
      <c r="L66" s="150"/>
      <c r="M66" s="150"/>
      <c r="N66" s="150"/>
      <c r="O66" s="150"/>
      <c r="P66" s="150"/>
      <c r="Q66" s="150"/>
      <c r="S66" s="192"/>
      <c r="T66" s="192"/>
      <c r="U66" s="192"/>
      <c r="V66" s="192"/>
      <c r="W66" s="192"/>
      <c r="X66" s="192"/>
      <c r="Y66" s="192"/>
      <c r="Z66" s="192"/>
      <c r="AA66" s="192"/>
      <c r="AB66" s="192"/>
      <c r="AC66" s="192"/>
      <c r="AD66" s="193"/>
      <c r="AE66" s="193"/>
    </row>
    <row r="67" spans="3:31" ht="16.2">
      <c r="C67" s="152"/>
      <c r="D67" s="150"/>
      <c r="E67" s="150"/>
      <c r="F67" s="150"/>
      <c r="G67" s="150"/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S67" s="192"/>
      <c r="T67" s="192"/>
      <c r="U67" s="192"/>
      <c r="V67" s="192"/>
      <c r="W67" s="192"/>
      <c r="X67" s="192"/>
      <c r="Y67" s="192"/>
      <c r="Z67" s="192"/>
      <c r="AA67" s="192"/>
      <c r="AB67" s="192"/>
      <c r="AC67" s="192"/>
      <c r="AD67" s="193"/>
      <c r="AE67" s="193"/>
    </row>
    <row r="68" spans="3:31" ht="16.2">
      <c r="C68" s="152"/>
      <c r="D68" s="194"/>
      <c r="E68" s="193"/>
      <c r="F68" s="193"/>
      <c r="G68" s="193"/>
      <c r="H68" s="193"/>
      <c r="I68" s="193"/>
      <c r="J68" s="193"/>
      <c r="K68" s="193"/>
      <c r="L68" s="193"/>
      <c r="M68" s="193"/>
      <c r="N68" s="193"/>
      <c r="O68" s="193"/>
      <c r="P68" s="193"/>
      <c r="Q68" s="193"/>
      <c r="R68" s="152"/>
      <c r="S68" s="193"/>
      <c r="T68" s="193"/>
      <c r="U68" s="193"/>
      <c r="V68" s="193"/>
      <c r="W68" s="193"/>
      <c r="X68" s="193"/>
      <c r="Y68" s="193"/>
      <c r="Z68" s="193"/>
      <c r="AA68" s="193"/>
      <c r="AB68" s="193"/>
      <c r="AC68" s="193"/>
      <c r="AD68" s="193"/>
      <c r="AE68" s="193"/>
    </row>
    <row r="69" spans="3:31" ht="16.2">
      <c r="D69" s="194"/>
      <c r="I69" s="148"/>
      <c r="J69" s="148"/>
      <c r="K69" s="148"/>
      <c r="L69" s="148"/>
      <c r="M69" s="148"/>
      <c r="N69" s="148"/>
      <c r="O69" s="148"/>
      <c r="P69" s="148"/>
      <c r="Q69" s="148"/>
      <c r="S69" s="155">
        <f t="shared" ref="S69:Z69" si="4">SUM(S5:S63)</f>
        <v>-17362</v>
      </c>
      <c r="T69" s="155">
        <f>SUM(T5:T63)</f>
        <v>-10902</v>
      </c>
      <c r="U69" s="155">
        <f t="shared" si="4"/>
        <v>-6314</v>
      </c>
      <c r="V69" s="155">
        <f t="shared" si="4"/>
        <v>-5836</v>
      </c>
      <c r="W69" s="155">
        <f t="shared" si="4"/>
        <v>-4045</v>
      </c>
      <c r="X69" s="155">
        <f t="shared" si="4"/>
        <v>-6433</v>
      </c>
      <c r="Y69" s="155">
        <f t="shared" si="4"/>
        <v>-6301</v>
      </c>
      <c r="Z69" s="155">
        <f t="shared" si="4"/>
        <v>-6583</v>
      </c>
      <c r="AA69" s="155">
        <f>SUM(AA5:AA63)</f>
        <v>-6851</v>
      </c>
      <c r="AB69" s="155"/>
      <c r="AC69" s="155"/>
      <c r="AD69" s="155">
        <f>SUM(AD5:AD63)</f>
        <v>-7036</v>
      </c>
      <c r="AE69" s="155">
        <f>SUM(AE5:AE63)</f>
        <v>-6809</v>
      </c>
    </row>
    <row r="70" spans="3:31" ht="16.2">
      <c r="D70" s="194"/>
    </row>
    <row r="71" spans="3:31" ht="16.2">
      <c r="D71" s="19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55"/>
    </row>
  </sheetData>
  <mergeCells count="19">
    <mergeCell ref="O2:O3"/>
    <mergeCell ref="P2:P3"/>
    <mergeCell ref="Q2:Q3"/>
    <mergeCell ref="R2:R3"/>
    <mergeCell ref="D64:Q64"/>
    <mergeCell ref="S64:AE65"/>
    <mergeCell ref="D65:Q67"/>
    <mergeCell ref="I2:I3"/>
    <mergeCell ref="J2:J3"/>
    <mergeCell ref="K2:K3"/>
    <mergeCell ref="L2:L3"/>
    <mergeCell ref="M2:M3"/>
    <mergeCell ref="N2:N3"/>
    <mergeCell ref="C2:C3"/>
    <mergeCell ref="D2:D3"/>
    <mergeCell ref="E2:E3"/>
    <mergeCell ref="F2:F3"/>
    <mergeCell ref="G2:G3"/>
    <mergeCell ref="H2:H3"/>
  </mergeCells>
  <phoneticPr fontId="3"/>
  <printOptions horizontalCentered="1" verticalCentered="1"/>
  <pageMargins left="0.47244094488188981" right="0.6692913385826772" top="0.19685039370078741" bottom="0.59055118110236227" header="0.31496062992125984" footer="0.39370078740157483"/>
  <pageSetup paperSize="9" scale="48" firstPageNumber="90" fitToWidth="0" orientation="portrait" r:id="rId1"/>
  <headerFooter scaleWithDoc="0" alignWithMargins="0">
    <oddFooter>&amp;C－&amp;P－</oddFooter>
  </headerFooter>
  <colBreaks count="1" manualBreakCount="1">
    <brk id="17" max="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人口動態</vt:lpstr>
      <vt:lpstr>人口推移</vt:lpstr>
      <vt:lpstr>18未満推移</vt:lpstr>
      <vt:lpstr>'18未満推移'!Print_Area</vt:lpstr>
      <vt:lpstr>人口推移!Print_Area</vt:lpstr>
      <vt:lpstr>人口動態!Print_Area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坂本 大輔</dc:creator>
  <cp:lastModifiedBy>坂本 大輔</cp:lastModifiedBy>
  <dcterms:created xsi:type="dcterms:W3CDTF">2025-07-30T02:33:46Z</dcterms:created>
  <dcterms:modified xsi:type="dcterms:W3CDTF">2025-07-30T02:33:50Z</dcterms:modified>
</cp:coreProperties>
</file>