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Box\高齢福祉課\200_施設福祉担当\98_原油価格高騰対策\I R712月補正(追加）\サービス継続支援事業\03_要綱等\02_県\介護事業所に対するサービス継続\R8.3\(様式)介護事業所等サービス継続支援\"/>
    </mc:Choice>
  </mc:AlternateContent>
  <xr:revisionPtr revIDLastSave="0" documentId="13_ncr:1_{B40F9A1F-4B33-4FD2-8F97-D6EBE80C6027}" xr6:coauthVersionLast="47" xr6:coauthVersionMax="47" xr10:uidLastSave="{00000000-0000-0000-0000-000000000000}"/>
  <bookViews>
    <workbookView xWindow="1215" yWindow="1620" windowWidth="25545" windowHeight="14235" firstSheet="1" activeTab="2" xr2:uid="{00000000-000D-0000-FFFF-FFFF00000000}"/>
  </bookViews>
  <sheets>
    <sheet name="(はじめにお読み下さい)申請書の使い方" sheetId="33" state="hidden" r:id="rId1"/>
    <sheet name="申請書" sheetId="20" r:id="rId2"/>
    <sheet name="申請額一覧" sheetId="29" r:id="rId3"/>
    <sheet name="単価表" sheetId="28" state="hidden" r:id="rId4"/>
    <sheet name="個票1" sheetId="19" r:id="rId5"/>
    <sheet name="個票2" sheetId="92" r:id="rId6"/>
    <sheet name="個票3" sheetId="93" r:id="rId7"/>
    <sheet name="個票4" sheetId="94" r:id="rId8"/>
    <sheet name="個票5" sheetId="95" r:id="rId9"/>
    <sheet name="個票6" sheetId="96" r:id="rId10"/>
    <sheet name="個票7" sheetId="97" r:id="rId11"/>
    <sheet name="個票8" sheetId="98" r:id="rId12"/>
    <sheet name="個票9" sheetId="99" r:id="rId13"/>
    <sheet name="個票10" sheetId="100" r:id="rId14"/>
    <sheet name="個票11" sheetId="101" r:id="rId15"/>
    <sheet name="個票12" sheetId="102" r:id="rId16"/>
    <sheet name="個票13" sheetId="103" r:id="rId17"/>
    <sheet name="個票14" sheetId="104" r:id="rId18"/>
    <sheet name="個票15" sheetId="105" r:id="rId19"/>
    <sheet name="個票16" sheetId="106" r:id="rId20"/>
    <sheet name="個票17" sheetId="107" r:id="rId21"/>
    <sheet name="個票18" sheetId="108" r:id="rId22"/>
    <sheet name="個票19" sheetId="109" r:id="rId23"/>
    <sheet name="個票20" sheetId="110" r:id="rId24"/>
    <sheet name="銀行口座情報" sheetId="32" r:id="rId25"/>
    <sheet name="リスト" sheetId="31" state="hidden" r:id="rId26"/>
  </sheets>
  <definedNames>
    <definedName name="_xlnm.Print_Area" localSheetId="24">銀行口座情報!$A$1:$Y$34</definedName>
    <definedName name="_xlnm.Print_Area" localSheetId="4">個票1!$A$1:$AM$62</definedName>
    <definedName name="_xlnm.Print_Area" localSheetId="13">個票10!$A$1:$AM$62</definedName>
    <definedName name="_xlnm.Print_Area" localSheetId="14">個票11!$A$1:$AM$62</definedName>
    <definedName name="_xlnm.Print_Area" localSheetId="15">個票12!$A$1:$AM$62</definedName>
    <definedName name="_xlnm.Print_Area" localSheetId="16">個票13!$A$1:$AM$62</definedName>
    <definedName name="_xlnm.Print_Area" localSheetId="17">個票14!$A$1:$AM$62</definedName>
    <definedName name="_xlnm.Print_Area" localSheetId="18">個票15!$A$1:$AM$62</definedName>
    <definedName name="_xlnm.Print_Area" localSheetId="19">個票16!$A$1:$AM$62</definedName>
    <definedName name="_xlnm.Print_Area" localSheetId="20">個票17!$A$1:$AM$62</definedName>
    <definedName name="_xlnm.Print_Area" localSheetId="21">個票18!$A$1:$AM$62</definedName>
    <definedName name="_xlnm.Print_Area" localSheetId="22">個票19!$A$1:$AM$62</definedName>
    <definedName name="_xlnm.Print_Area" localSheetId="5">個票2!$A$1:$AM$62</definedName>
    <definedName name="_xlnm.Print_Area" localSheetId="23">個票20!$A$1:$AM$62</definedName>
    <definedName name="_xlnm.Print_Area" localSheetId="6">個票3!$A$1:$AM$62</definedName>
    <definedName name="_xlnm.Print_Area" localSheetId="7">個票4!$A$1:$AM$62</definedName>
    <definedName name="_xlnm.Print_Area" localSheetId="8">個票5!$A$1:$AM$62</definedName>
    <definedName name="_xlnm.Print_Area" localSheetId="9">個票6!$A$1:$AM$62</definedName>
    <definedName name="_xlnm.Print_Area" localSheetId="10">個票7!$A$1:$AM$62</definedName>
    <definedName name="_xlnm.Print_Area" localSheetId="11">個票8!$A$1:$AM$62</definedName>
    <definedName name="_xlnm.Print_Area" localSheetId="12">個票9!$A$1:$AM$62</definedName>
    <definedName name="_xlnm.Print_Area" localSheetId="2">申請額一覧!$A$1:$K$27</definedName>
    <definedName name="_xlnm.Print_Area" localSheetId="1">申請書!$A$1:$AM$37</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10" l="1"/>
  <c r="AD47" i="110"/>
  <c r="AI47" i="110" s="1"/>
  <c r="H44" i="110"/>
  <c r="H35" i="110"/>
  <c r="H62" i="110" s="1"/>
  <c r="AD27" i="110"/>
  <c r="H55" i="109"/>
  <c r="AD47" i="109"/>
  <c r="AI47" i="109" s="1"/>
  <c r="H44" i="109"/>
  <c r="H35" i="109"/>
  <c r="H62" i="109" s="1"/>
  <c r="AD27" i="109"/>
  <c r="H55" i="108"/>
  <c r="AD47" i="108"/>
  <c r="AI47" i="108" s="1"/>
  <c r="H44" i="108"/>
  <c r="H35" i="108"/>
  <c r="H62" i="108" s="1"/>
  <c r="AD27" i="108"/>
  <c r="H55" i="107"/>
  <c r="AD47" i="107"/>
  <c r="AI47" i="107" s="1"/>
  <c r="H44" i="107"/>
  <c r="H35" i="107"/>
  <c r="H62" i="107" s="1"/>
  <c r="AD27" i="107"/>
  <c r="H55" i="106"/>
  <c r="AD47" i="106"/>
  <c r="AI47" i="106" s="1"/>
  <c r="H44" i="106"/>
  <c r="H35" i="106"/>
  <c r="H62" i="106" s="1"/>
  <c r="AD27" i="106"/>
  <c r="H55" i="105"/>
  <c r="AD47" i="105"/>
  <c r="AI47" i="105" s="1"/>
  <c r="H44" i="105"/>
  <c r="H35" i="105"/>
  <c r="H62" i="105" s="1"/>
  <c r="AD27" i="105"/>
  <c r="H55" i="104"/>
  <c r="AD47" i="104"/>
  <c r="AI47" i="104" s="1"/>
  <c r="H44" i="104"/>
  <c r="H35" i="104"/>
  <c r="H62" i="104" s="1"/>
  <c r="AD27" i="104"/>
  <c r="H55" i="103"/>
  <c r="AD47" i="103"/>
  <c r="AI47" i="103" s="1"/>
  <c r="H44" i="103"/>
  <c r="H35" i="103"/>
  <c r="H62" i="103" s="1"/>
  <c r="AD27" i="103"/>
  <c r="AI27" i="103" s="1"/>
  <c r="H55" i="102"/>
  <c r="AD47" i="102"/>
  <c r="AI47" i="102" s="1"/>
  <c r="H44" i="102"/>
  <c r="H35" i="102"/>
  <c r="H62" i="102" s="1"/>
  <c r="AD27" i="102"/>
  <c r="H55" i="101"/>
  <c r="AD47" i="101"/>
  <c r="AI47" i="101" s="1"/>
  <c r="H44" i="101"/>
  <c r="H35" i="101"/>
  <c r="H62" i="101" s="1"/>
  <c r="AD27" i="101"/>
  <c r="AI27" i="101" s="1"/>
  <c r="H55" i="100"/>
  <c r="AD47" i="100"/>
  <c r="AI47" i="100" s="1"/>
  <c r="H44" i="100"/>
  <c r="H35" i="100"/>
  <c r="H62" i="100" s="1"/>
  <c r="AD27" i="100"/>
  <c r="AI27" i="100" s="1"/>
  <c r="H55" i="99"/>
  <c r="AD47" i="99"/>
  <c r="AI47" i="99" s="1"/>
  <c r="H44" i="99"/>
  <c r="H35" i="99"/>
  <c r="H62" i="99" s="1"/>
  <c r="AD27" i="99"/>
  <c r="H55" i="98"/>
  <c r="AD47" i="98"/>
  <c r="AI47" i="98" s="1"/>
  <c r="H44" i="98"/>
  <c r="H35" i="98"/>
  <c r="H62" i="98" s="1"/>
  <c r="AD27" i="98"/>
  <c r="H55" i="97"/>
  <c r="AD47" i="97"/>
  <c r="AI47" i="97" s="1"/>
  <c r="H44" i="97"/>
  <c r="H35" i="97"/>
  <c r="H62" i="97" s="1"/>
  <c r="AD27" i="97"/>
  <c r="H55" i="96"/>
  <c r="AD47" i="96"/>
  <c r="AI47" i="96" s="1"/>
  <c r="H44" i="96"/>
  <c r="H35" i="96"/>
  <c r="H62" i="96" s="1"/>
  <c r="AD27" i="96"/>
  <c r="H55" i="95"/>
  <c r="AD47" i="95"/>
  <c r="AI47" i="95" s="1"/>
  <c r="H44" i="95"/>
  <c r="H35" i="95"/>
  <c r="H62" i="95" s="1"/>
  <c r="AD27" i="95"/>
  <c r="H55" i="94"/>
  <c r="AD47" i="94"/>
  <c r="AI47" i="94" s="1"/>
  <c r="H44" i="94"/>
  <c r="H35" i="94"/>
  <c r="H62" i="94" s="1"/>
  <c r="AD27" i="94"/>
  <c r="H55" i="93"/>
  <c r="AD47" i="93"/>
  <c r="AI47" i="93" s="1"/>
  <c r="H44" i="93"/>
  <c r="H35" i="93"/>
  <c r="AD27" i="93"/>
  <c r="H55" i="92"/>
  <c r="AD47" i="92"/>
  <c r="AI47" i="92" s="1"/>
  <c r="H44" i="92"/>
  <c r="H35" i="92"/>
  <c r="AD27" i="92"/>
  <c r="H62" i="93" l="1"/>
  <c r="AI27" i="93"/>
  <c r="H62" i="92"/>
  <c r="AI27" i="104"/>
  <c r="AI27" i="96"/>
  <c r="AI27" i="108"/>
  <c r="AI27" i="106"/>
  <c r="AI27" i="92"/>
  <c r="AI27" i="110"/>
  <c r="AI27" i="109"/>
  <c r="AI27" i="107"/>
  <c r="AI27" i="105"/>
  <c r="AI27" i="102"/>
  <c r="AI27" i="99"/>
  <c r="AI27" i="98"/>
  <c r="AI27" i="97"/>
  <c r="AI27" i="95"/>
  <c r="AI27" i="94"/>
  <c r="M7" i="32"/>
  <c r="M6" i="32"/>
  <c r="K5" i="32"/>
  <c r="A23" i="29"/>
  <c r="A19" i="29"/>
  <c r="A20" i="29"/>
  <c r="A21" i="29"/>
  <c r="A22" i="29"/>
  <c r="A24" i="29"/>
  <c r="A6" i="33"/>
  <c r="A7" i="33" s="1"/>
  <c r="A8" i="33" s="1"/>
  <c r="A9" i="33" s="1"/>
  <c r="A10" i="33" s="1"/>
  <c r="A11" i="33" s="1"/>
  <c r="A12" i="33" s="1"/>
  <c r="A13" i="33" s="1"/>
  <c r="AD47" i="19"/>
  <c r="AI47" i="19" s="1"/>
  <c r="AD27" i="19"/>
  <c r="H55" i="19"/>
  <c r="I20" i="29"/>
  <c r="D20" i="29"/>
  <c r="I23" i="29"/>
  <c r="E24" i="29"/>
  <c r="C24" i="29"/>
  <c r="E21" i="29"/>
  <c r="B23" i="29"/>
  <c r="F23" i="29"/>
  <c r="H23" i="29"/>
  <c r="B22" i="29"/>
  <c r="E22" i="29"/>
  <c r="H24" i="29"/>
  <c r="F24" i="29"/>
  <c r="F20" i="29"/>
  <c r="H20" i="29"/>
  <c r="B20" i="29"/>
  <c r="I22" i="29"/>
  <c r="D21" i="29"/>
  <c r="D22" i="29"/>
  <c r="B19" i="29"/>
  <c r="H19" i="29"/>
  <c r="D23" i="29"/>
  <c r="I19" i="29"/>
  <c r="D24" i="29"/>
  <c r="H21" i="29"/>
  <c r="C22" i="29"/>
  <c r="B21" i="29"/>
  <c r="F21" i="29"/>
  <c r="D19" i="29"/>
  <c r="I24" i="29"/>
  <c r="I21" i="29"/>
  <c r="F22" i="29"/>
  <c r="C19" i="29"/>
  <c r="B24" i="29"/>
  <c r="H22" i="29"/>
  <c r="E23" i="29"/>
  <c r="E19" i="29"/>
  <c r="F19" i="29"/>
  <c r="J23" i="29" l="1"/>
  <c r="G23" i="29" s="1"/>
  <c r="J24" i="29"/>
  <c r="G24" i="29" s="1"/>
  <c r="J20" i="29"/>
  <c r="G20" i="29" s="1"/>
  <c r="J19" i="29"/>
  <c r="G19" i="29" s="1"/>
  <c r="J22" i="29"/>
  <c r="G22" i="29" s="1"/>
  <c r="J21" i="29"/>
  <c r="G21" i="29" s="1"/>
  <c r="H44" i="19"/>
  <c r="A18" i="29"/>
  <c r="A17" i="29"/>
  <c r="A16" i="29"/>
  <c r="A15" i="29"/>
  <c r="A14" i="29"/>
  <c r="A13" i="29"/>
  <c r="A12" i="29"/>
  <c r="A11" i="29"/>
  <c r="A10" i="29"/>
  <c r="A9" i="29"/>
  <c r="A8" i="29"/>
  <c r="A7" i="29"/>
  <c r="A6" i="29"/>
  <c r="A5" i="29"/>
  <c r="I9" i="29"/>
  <c r="H7" i="29"/>
  <c r="I8" i="29"/>
  <c r="D7" i="29"/>
  <c r="I12" i="29"/>
  <c r="F7" i="29"/>
  <c r="H11" i="29"/>
  <c r="I18" i="29"/>
  <c r="H9" i="29"/>
  <c r="D13" i="29"/>
  <c r="I14" i="29"/>
  <c r="F11" i="29"/>
  <c r="H13" i="29"/>
  <c r="F18" i="29"/>
  <c r="I10" i="29"/>
  <c r="D18" i="29"/>
  <c r="F12" i="29"/>
  <c r="D8" i="29"/>
  <c r="H17" i="29"/>
  <c r="D6" i="29"/>
  <c r="D12" i="29"/>
  <c r="C20" i="29"/>
  <c r="F6" i="29"/>
  <c r="D15" i="29"/>
  <c r="F13" i="29"/>
  <c r="I11" i="29"/>
  <c r="I15" i="29"/>
  <c r="H14" i="29"/>
  <c r="I5" i="29"/>
  <c r="F8" i="29"/>
  <c r="D16" i="29"/>
  <c r="F10" i="29"/>
  <c r="C21" i="29"/>
  <c r="F14" i="29"/>
  <c r="I16" i="29"/>
  <c r="H8" i="29"/>
  <c r="F17" i="29"/>
  <c r="H12" i="29"/>
  <c r="I17" i="29"/>
  <c r="F16" i="29"/>
  <c r="I13" i="29"/>
  <c r="D9" i="29"/>
  <c r="H18" i="29"/>
  <c r="F15" i="29"/>
  <c r="H15" i="29"/>
  <c r="H6" i="29"/>
  <c r="D17" i="29"/>
  <c r="C23" i="29"/>
  <c r="D14" i="29"/>
  <c r="I7" i="29"/>
  <c r="F5" i="29"/>
  <c r="E20" i="29"/>
  <c r="D11" i="29"/>
  <c r="F9" i="29"/>
  <c r="I6" i="29"/>
  <c r="H16" i="29"/>
  <c r="H10" i="29"/>
  <c r="D10" i="29"/>
  <c r="J8" i="29" l="1"/>
  <c r="J11" i="29"/>
  <c r="J15" i="29"/>
  <c r="J18" i="29"/>
  <c r="J10" i="29"/>
  <c r="J9" i="29"/>
  <c r="J17" i="29"/>
  <c r="J12" i="29"/>
  <c r="J7" i="29"/>
  <c r="J6" i="29"/>
  <c r="J16" i="29"/>
  <c r="J13" i="29"/>
  <c r="J14" i="29"/>
  <c r="H35" i="19"/>
  <c r="B11" i="29"/>
  <c r="C18" i="29"/>
  <c r="E5" i="29"/>
  <c r="E14" i="29"/>
  <c r="B8" i="29"/>
  <c r="E11" i="29"/>
  <c r="E17" i="29"/>
  <c r="E9" i="29"/>
  <c r="E12" i="29"/>
  <c r="C10" i="29"/>
  <c r="B7" i="29"/>
  <c r="C9" i="29"/>
  <c r="E7" i="29"/>
  <c r="E6" i="29"/>
  <c r="C17" i="29"/>
  <c r="D5" i="29"/>
  <c r="B17" i="29"/>
  <c r="C7" i="29"/>
  <c r="E16" i="29"/>
  <c r="B9" i="29"/>
  <c r="E15" i="29"/>
  <c r="B14" i="29"/>
  <c r="C8" i="29"/>
  <c r="E18" i="29"/>
  <c r="C14" i="29"/>
  <c r="C15" i="29"/>
  <c r="B16" i="29"/>
  <c r="B5" i="29"/>
  <c r="E10" i="29"/>
  <c r="B6" i="29"/>
  <c r="B12" i="29"/>
  <c r="C13" i="29"/>
  <c r="C6" i="29"/>
  <c r="B18" i="29"/>
  <c r="C12" i="29"/>
  <c r="E13" i="29"/>
  <c r="C5" i="29"/>
  <c r="B15" i="29"/>
  <c r="C16" i="29"/>
  <c r="C11" i="29"/>
  <c r="B13" i="29"/>
  <c r="E8" i="29"/>
  <c r="B10" i="29"/>
  <c r="AI27" i="19" l="1"/>
  <c r="H62" i="19"/>
  <c r="G12" i="29"/>
  <c r="G14" i="29"/>
  <c r="G7" i="29"/>
  <c r="G8" i="29"/>
  <c r="G18" i="29"/>
  <c r="G15" i="29"/>
  <c r="G11" i="29"/>
  <c r="G6" i="29"/>
  <c r="G10" i="29"/>
  <c r="G13" i="29"/>
  <c r="G17" i="29"/>
  <c r="G16" i="29"/>
  <c r="G9" i="29"/>
  <c r="H5" i="29"/>
  <c r="J5" i="29" l="1"/>
  <c r="G5" i="29" s="1"/>
  <c r="X18" i="20"/>
  <c r="K1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79553E3-B797-4107-9B06-A9AEEF1C98A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C5A785A9-3C8E-4539-97B4-42AD7B5593A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6CC29E4D-10F6-4B87-A9E6-409A5CF7166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A81754B-0767-43D9-9794-739F7D83C9F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E7F5FCE4-B97D-4D8D-8A47-231D478838F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F2CF6E9-2ED9-49D1-B129-AE757627880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269D2C8-C568-4C87-B9B5-AC91734DCDA8}">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C5A51567-AF3E-44C6-8E6C-BE67D496FA6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E2EC78BA-D612-4FAB-9A44-27E8BE2A1A2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45497458-0F16-4ABF-8D1E-A048AEF4BA2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C3BB8C2-460D-4492-B08B-A523D6C460A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9CAD6DF7-C95E-4FF5-A1D0-F4E89C93036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11723D8E-8A0B-4469-B67E-EB410EC42B7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861C6B20-3327-405C-A4D2-81FC2DB9458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06AC68EB-2B1D-4733-A26B-4CBDDB784B7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34DC2D1-437F-4D2E-AA1C-4A374867FB2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D9BAF9A7-2B7A-4A3D-B077-9507EF4BA02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C1B93A99-C061-4179-B848-616DA74DD18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58F607C-FE4B-4B95-88C3-080A57D4D95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B427F345-3D6D-4472-B639-6200B9E06D9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F53FDA-69DE-471F-B0C6-74BC9519176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61745767-FF3E-4A84-B489-3D536624BC6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5CD0A66-40CC-407B-9F3B-C6DEA602D7A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661ED16-D8DF-4276-8C51-98888C7DBD8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D655C835-9563-4277-80A2-C7AE679B112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4774E59-C510-4785-B0E8-E3E543BDAFC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E4F75757-9F9F-4CC6-A92E-2EAD98604E0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9C463F0-3EA5-4921-B427-59C5B0055F1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9A83ACFD-9781-45A7-9319-434539DE4AB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E6E13583-55F3-4649-B711-E76755C5D89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E819F8B-A123-4CBC-877E-8C4559EEA92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3E0E545B-B65B-42A0-90D5-B5C46C741C6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14D27206-19DF-4F66-8DC4-FDBDA9F5F77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C38F5FD3-A050-4D4E-AC2C-DFBF72A0A96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A362134F-53D6-4605-908F-386B07D5CCD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81AEDCB7-6838-4ACC-87A9-E8927F79EA1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4FCADC06-200D-4969-B234-B61D92EF8FE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33A2EA85-51A9-40F9-8C5D-97BFD87F51D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1E5BCE7-DA2B-4E8F-ACD2-DCDE0CD9ACE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39241C58-1C4F-411D-996B-18389ED1F9D2}">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10BB285-9D26-4209-851E-8FABCE5AF8D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BB239C3B-5EBD-49A8-92D5-7256F2CE6124}">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D71B917-71E1-46EA-9C21-41E5AB85716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C7BC37F-4FBE-4243-8478-73F827B286D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93035EED-7583-4DA7-A98B-20189DFC630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EF3805B-83CE-4C67-AC4A-C32DBC2D690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D3D229A9-C209-4000-89EC-0B57B39C315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36B6429-A429-49F3-AFC6-6A07E5999F0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D0D0745-A570-4BF2-802D-2DB89975F45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75CB321D-E3D5-4A16-B963-4E09790E6B7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0C5A3A0-5486-4D28-809C-A26C7BE748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B95E2E17-5A64-466F-AF9C-C5FE09B9B60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F5BE9F40-C34C-4631-8788-9B583E54C88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10AB6B1C-0F68-44D9-99BF-6D7DCD05853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53B92463-CA25-454C-B4D7-A5DC767CDF4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22710C7-B77C-40DD-9404-26565420F02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7CE861BE-71EE-4898-8223-637D010EA71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3D6CB24-1856-4926-BD87-E3C75F82F19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1392D9DE-7FE0-426A-A3B3-D4E1DB2909C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C73BFC37-1B5C-42BA-B46E-5F9B5F9B8A8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95E3351-07A0-471F-A704-682CB021E03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ECC7B400-E946-4C77-B59D-311C6ABE4442}">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61AC639A-5F5D-4AB8-9FED-33CAE79F747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BC85C3AE-CA4E-4BA9-A753-DEDEEB03687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480088BC-F31B-49DA-8925-FBA665E1D07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EEE50A2-EF46-4EE3-ABCB-CC1C505CB15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5ADC5557-A177-4E1D-8378-AC6AFA89DE9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45E897F1-F206-4518-8EF0-42A13D1CF45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8FD3BF3F-CB22-4305-BBC5-6497C466CE9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6DEF1FF1-FC1C-492C-BD1A-923915B46C8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F40919D-D073-4621-8167-77E7049A4F0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E553B7B9-E5C9-4012-8947-8E3716D23D1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E2785107-64FE-42D9-ABA4-9C67B92CB9A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B46BC96-0C14-43AD-827C-9140A71D275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9488E69E-2E81-487E-AB61-D45D96C8730B}">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218A5D1-341B-4724-B605-384705E0587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FCF450A4-D1B2-4172-81BF-E61E8B8B359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8AFFD883-FAE3-4BD6-A988-5542CB0DF2A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43C5F19-C9F9-49B7-A896-2B87D199ADB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D5DEA1D6-15FA-4284-896D-4686F2715C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C3E78C1B-8389-4A4E-B567-956F74B8B4C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328C5D97-5BBB-40FA-8BB4-542550933AC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6972AF8-07E1-4DB1-BCDF-C525086AF5C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748DA0D-FDDB-430F-906C-ED93469DA0F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A0998A5A-33F9-4FD8-B2A3-E5F8FD31412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2A506A6-32EF-49D3-B81A-7FBB9B034C6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CD932592-E6C3-44D7-B5F2-21331EE1AAB4}">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39F78A8-E3E5-4DE0-ABD1-2F74549DFE6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32474716-C42F-49F4-AC2E-BDDFD53D233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0B299D3E-4BB8-4035-B5C9-169EA8364AD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81214DCD-53EE-4DEE-9E4B-46A92086AF6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4523430-F16E-451E-9B68-1ED53C34AE0F}">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43A93DFE-3906-4868-BBAC-20010BE08CC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1721D23-8840-4828-8B93-D992085B077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F281B289-EA8C-4A18-8176-4961CB70C302}">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<sst xmlns="http://schemas.openxmlformats.org/spreadsheetml/2006/main" count="1906" uniqueCount="308">
  <si>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</si>
  <si>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</si>
  <si>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</si>
  <si>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</si>
  <si>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</si>
  <si>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</si>
  <si>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</si>
  <si>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</si>
  <si>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</si>
  <si>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</si>
  <si>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</si>
  <si>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</si>
  <si>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</si>
  <si>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</si>
  <si>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</si>
  <si>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</si>
  <si>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</si>
  <si>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</si>
  <si>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</si>
  <si>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</si>
  <si>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</si>
  <si>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</si>
  <si>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</si>
  <si>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</si>
  <si>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</si>
  <si>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</si>
  <si>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</si>
  <si>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</si>
  <si>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</si>
  <si>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</si>
  <si>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</si>
  <si>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</si>
  <si>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</si>
  <si>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</si>
  <si>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</si>
  <si>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</si>
  <si>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</si>
  <si>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</si>
  <si>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</si>
  <si>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</si>
  <si>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</si>
  <si>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</si>
  <si>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</si>
  <si>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</si>
  <si>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</si>
  <si>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</si>
  <si>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</si>
  <si>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</si>
  <si>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</si>
  <si>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</si>
  <si>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</si>
  <si>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</si>
  <si>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</si>
  <si>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</si>
  <si>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</si>
  <si>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</si>
  <si>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</si>
  <si>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</si>
  <si>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</si>
  <si>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</si>
  <si>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</si>
  <si>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</si>
  <si>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</si>
  <si>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</si>
  <si>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</si>
  <si>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</si>
  <si>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</si>
  <si>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</si>
  <si>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</si>
  <si>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</si>
  <si>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</si>
  <si>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</si>
  <si>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</si>
  <si>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</si>
  <si>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</si>
  <si>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</si>
  <si>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</si>
  <si>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</si>
  <si>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</si>
  <si>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</si>
  <si>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</si>
  <si>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</si>
  <si>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</si>
  <si>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</si>
  <si>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</si>
  <si>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</si>
  <si>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</si>
  <si>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</si>
  <si>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</si>
  <si>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</si>
  <si>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</si>
  <si>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</si>
  <si>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</si>
  <si>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</si>
  <si>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</si>
  <si>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</si>
  <si>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</si>
  <si>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</si>
  <si>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</si>
  <si>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</si>
  <si>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</si>
  <si>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</si>
  <si>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</si>
  <si>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</si>
  <si>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</si>
  <si>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</si>
  <si>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</si>
  <si>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</si>
  <si>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</si>
  <si>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</si>
  <si>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</si>
  <si>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</si>
  <si>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</si>
  <si>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</si>
  <si>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</si>
  <si>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</si>
  <si>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</si>
  <si>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</si>
  <si>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</si>
  <si>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</si>
  <si>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</si>
  <si>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</si>
  <si>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</si>
  <si>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</si>
  <si>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</si>
  <si>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</si>
  <si>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</si>
  <si>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</si>
  <si>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</si>
  <si>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</si>
  <si>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</si>
  <si>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</si>
  <si>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</si>
  <si>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</si>
  <si>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</si>
  <si>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</si>
  <si>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</si>
  <si>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</si>
  <si>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</si>
  <si>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</si>
  <si>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</si>
  <si>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</si>
  <si>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</si>
  <si>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</si>
  <si>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</si>
  <si>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</si>
  <si>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</si>
  <si>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</si>
  <si>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</si>
  <si>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</si>
  <si>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</si>
  <si>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</si>
  <si>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</si>
  <si>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</si>
  <si>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</si>
  <si>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</si>
  <si>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</si>
  <si>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</si>
  <si>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</si>
  <si>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</si>
  <si>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</si>
  <si>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</si>
  <si>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</si>
  <si>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</si>
  <si>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</si>
  <si>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</si>
  <si>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</si>
  <si>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</si>
  <si>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</si>
  <si>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</si>
  <si>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</si>
  <si>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</si>
  <si>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</si>
  <si>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</si>
  <si>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</si>
  <si>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</si>
  <si>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</si>
  <si>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</si>
  <si>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</si>
  <si>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</si>
  <si>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</si>
  <si>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</si>
  <si>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</si>
  <si>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</si>
  <si>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</si>
  <si>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</si>
  <si>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</si>
  <si>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</si>
  <si>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</si>
  <si>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</si>
  <si>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</si>
  <si>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</si>
  <si>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</si>
  <si>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</si>
  <si>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</si>
  <si>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</si>
  <si>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</si>
  <si>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</si>
  <si>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</si>
  <si>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</si>
  <si>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</si>
  <si>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</si>
  <si>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</si>
  <si>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</si>
  <si>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</si>
  <si>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</si>
  <si>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</si>
  <si>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</si>
  <si>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</si>
  <si>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</si>
  <si>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</si>
  <si>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福島県</t>
  </si>
  <si>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</si>
  <si>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</si>
  <si>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</si>
  <si>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</si>
  <si>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</si>
  <si>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</si>
  <si>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</si>
  <si>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</si>
  <si>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</si>
  <si>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</si>
  <si>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２　介護事業所等に対するサービス継続支援事業に関する事業実施計画（報告）書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2">
      <t>ケイカク</t>
    </rPh>
    <rPh sb="33" eb="35">
      <t>ホウコク</t>
    </rPh>
    <rPh sb="36" eb="37">
      <t>ショ</t>
    </rPh>
    <phoneticPr fontId="4"/>
  </si>
  <si>
    <t>介護事業所等に対するサービス継続支援事業に関する事業実施計画（報告）書（事業所単位）</t>
    <rPh sb="31" eb="33">
      <t>ホウコク</t>
    </rPh>
    <rPh sb="36" eb="39">
      <t>ジギョウショ</t>
    </rPh>
    <rPh sb="39" eb="41">
      <t>タンイ</t>
    </rPh>
    <phoneticPr fontId="4"/>
  </si>
  <si>
    <t>福島県知事</t>
    <rPh sb="0" eb="3">
      <t>フクシマケン</t>
    </rPh>
    <rPh sb="3" eb="5">
      <t>チジ</t>
    </rPh>
    <phoneticPr fontId="4"/>
  </si>
  <si>
    <t>(様式第1号）</t>
    <rPh sb="1" eb="3">
      <t>ヨウシキ</t>
    </rPh>
    <rPh sb="3" eb="4">
      <t>ダイ</t>
    </rPh>
    <rPh sb="5" eb="6">
      <t>ゴウ</t>
    </rPh>
    <phoneticPr fontId="4"/>
  </si>
  <si>
    <t>１　事業所別申請（確定）額一覧（様式第2号）</t>
    <rPh sb="9" eb="11">
      <t>カクテイ</t>
    </rPh>
    <rPh sb="16" eb="18">
      <t>ヨウシキ</t>
    </rPh>
    <rPh sb="18" eb="19">
      <t>ダイ</t>
    </rPh>
    <rPh sb="20" eb="21">
      <t>ゴウ</t>
    </rPh>
    <phoneticPr fontId="4"/>
  </si>
  <si>
    <t>（事業所単位）（様式第3号）</t>
    <rPh sb="8" eb="10">
      <t>ヨウシキ</t>
    </rPh>
    <rPh sb="10" eb="11">
      <t>ダイ</t>
    </rPh>
    <rPh sb="12" eb="13">
      <t>ゴウ</t>
    </rPh>
    <phoneticPr fontId="4"/>
  </si>
  <si>
    <t>３　振込口座情報（様式第4号）</t>
    <rPh sb="2" eb="4">
      <t>フリコミ</t>
    </rPh>
    <rPh sb="4" eb="6">
      <t>コウザ</t>
    </rPh>
    <rPh sb="6" eb="8">
      <t>ジョウホウ</t>
    </rPh>
    <rPh sb="9" eb="11">
      <t>ヨウシキ</t>
    </rPh>
    <rPh sb="11" eb="12">
      <t>ダイ</t>
    </rPh>
    <rPh sb="13" eb="14">
      <t>ゴウ</t>
    </rPh>
    <phoneticPr fontId="4"/>
  </si>
  <si>
    <t>（様式第2号）事業所申請（確定）額一覧</t>
    <rPh sb="3" eb="4">
      <t>ダイ</t>
    </rPh>
    <rPh sb="5" eb="6">
      <t>ゴウ</t>
    </rPh>
    <phoneticPr fontId="4"/>
  </si>
  <si>
    <t>（様式第3号）</t>
    <rPh sb="1" eb="3">
      <t>ヨウシキ</t>
    </rPh>
    <rPh sb="3" eb="4">
      <t>ダイ</t>
    </rPh>
    <rPh sb="5" eb="6">
      <t>ゴウ</t>
    </rPh>
    <phoneticPr fontId="4"/>
  </si>
  <si>
    <t>（様式第4号　振込口座情報）</t>
    <rPh sb="1" eb="3">
      <t>ヨウシキ</t>
    </rPh>
    <rPh sb="3" eb="4">
      <t>ダイ</t>
    </rPh>
    <rPh sb="5" eb="6">
      <t>ゴウ</t>
    </rPh>
    <rPh sb="7" eb="9">
      <t>フリコミ</t>
    </rPh>
    <rPh sb="11" eb="13">
      <t>ジョウホウ</t>
    </rPh>
    <phoneticPr fontId="4"/>
  </si>
  <si>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</si>
  <si>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</si>
  <si>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</si>
  <si>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</si>
  <si>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</si>
  <si>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</si>
  <si>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</si>
  <si>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</si>
  <si>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</si>
  <si>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</si>
  <si>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</si>
  <si>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</si>
  <si>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</si>
  <si>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</si>
  <si>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【合計】</t>
    <rPh sb="1" eb="3">
      <t>ゴウケイ</t>
    </rPh>
    <phoneticPr fontId="4"/>
  </si>
  <si>
    <t>備品等購入費</t>
    <rPh sb="0" eb="3">
      <t>ビヒントウ</t>
    </rPh>
    <rPh sb="3" eb="6">
      <t>コウニュウヒ</t>
    </rPh>
    <phoneticPr fontId="4"/>
  </si>
  <si>
    <t>その他</t>
    <rPh sb="2" eb="3">
      <t>ホカ</t>
    </rPh>
    <phoneticPr fontId="4"/>
  </si>
  <si>
    <t>※口座情報が確認できる書類の写しを添付すること</t>
    <phoneticPr fontId="4"/>
  </si>
  <si>
    <t>福島県</t>
    <rPh sb="0" eb="3">
      <t>フクシマケン</t>
    </rPh>
    <phoneticPr fontId="4"/>
  </si>
  <si>
    <t>所要額（円）</t>
    <rPh sb="0" eb="2">
      <t>ショヨウ</t>
    </rPh>
    <rPh sb="2" eb="3">
      <t>ガク</t>
    </rPh>
    <rPh sb="4" eb="5">
      <t>エン</t>
    </rPh>
    <phoneticPr fontId="4"/>
  </si>
  <si>
    <t>　　　　　　　　　　　　　　福島県介護事業所等に対するサービス継続支援事業に係る</t>
    <rPh sb="14" eb="17">
      <t>フクシマケン</t>
    </rPh>
    <rPh sb="17" eb="19">
      <t>カイゴ</t>
    </rPh>
    <rPh sb="19" eb="22">
      <t>ジギョウショ</t>
    </rPh>
    <rPh sb="22" eb="23">
      <t>トウ</t>
    </rPh>
    <rPh sb="24" eb="25">
      <t>タイ</t>
    </rPh>
    <phoneticPr fontId="4"/>
  </si>
  <si>
    <t xml:space="preserve">　　　　　　　　　　　　　　交付申請書兼実績報告書 </t>
    <rPh sb="19" eb="20">
      <t>ケン</t>
    </rPh>
    <rPh sb="20" eb="22">
      <t>ジッセキ</t>
    </rPh>
    <rPh sb="22" eb="25">
      <t>ホウコクショ</t>
    </rPh>
    <phoneticPr fontId="4"/>
  </si>
  <si>
    <t>用途</t>
    <rPh sb="0" eb="2">
      <t>ヨウト</t>
    </rPh>
    <phoneticPr fontId="4"/>
  </si>
  <si>
    <t>品目</t>
    <phoneticPr fontId="4"/>
  </si>
  <si>
    <t>数量等</t>
    <phoneticPr fontId="4"/>
  </si>
  <si>
    <t>理事長　○○　○○</t>
    <rPh sb="0" eb="3">
      <t>リジチョウ</t>
    </rPh>
    <phoneticPr fontId="4"/>
  </si>
  <si>
    <t>福島市○○町○-○</t>
    <rPh sb="0" eb="3">
      <t>フクシマシ</t>
    </rPh>
    <rPh sb="5" eb="6">
      <t>マチ</t>
    </rPh>
    <phoneticPr fontId="4"/>
  </si>
  <si>
    <t>総務課</t>
    <rPh sb="0" eb="3">
      <t>ソウムカ</t>
    </rPh>
    <phoneticPr fontId="4"/>
  </si>
  <si>
    <t>○○　○○</t>
    <phoneticPr fontId="4"/>
  </si>
  <si>
    <t>024-○○○-○○○</t>
    <phoneticPr fontId="4"/>
  </si>
  <si>
    <t>・・＠・・・・・jp</t>
    <phoneticPr fontId="4"/>
  </si>
  <si>
    <t>○○</t>
    <phoneticPr fontId="4"/>
  </si>
  <si>
    <t>訪問介護事業所●●</t>
    <rPh sb="0" eb="7">
      <t>ホウモンカイゴジギョウショ</t>
    </rPh>
    <phoneticPr fontId="4"/>
  </si>
  <si>
    <t>福島市○○○</t>
    <phoneticPr fontId="4"/>
  </si>
  <si>
    <t>024-521-○○○○</t>
    <phoneticPr fontId="4"/>
  </si>
  <si>
    <t>訪問介護事業所　上記以外であって、1月あたり延べ訪問回数201回以上2,000回以下</t>
  </si>
  <si>
    <t>業務用スポットクーラー</t>
    <rPh sb="0" eb="3">
      <t>ギョウムヨウ</t>
    </rPh>
    <phoneticPr fontId="4"/>
  </si>
  <si>
    <t>燃料費</t>
    <rPh sb="0" eb="3">
      <t>ネンリョウヒ</t>
    </rPh>
    <phoneticPr fontId="4"/>
  </si>
  <si>
    <t>ネッククーラ―</t>
    <phoneticPr fontId="4"/>
  </si>
  <si>
    <t>3台(１台20,000円/月)×６か月分</t>
    <rPh sb="1" eb="2">
      <t>ダイ</t>
    </rPh>
    <rPh sb="4" eb="5">
      <t>ダイ</t>
    </rPh>
    <rPh sb="11" eb="12">
      <t>エン</t>
    </rPh>
    <rPh sb="13" eb="14">
      <t>ツキ</t>
    </rPh>
    <rPh sb="18" eb="20">
      <t>ゲツブン</t>
    </rPh>
    <phoneticPr fontId="4"/>
  </si>
  <si>
    <t>10個</t>
    <rPh sb="2" eb="3">
      <t>コ</t>
    </rPh>
    <phoneticPr fontId="4"/>
  </si>
  <si>
    <t>訪問の移動に係る経費</t>
    <rPh sb="0" eb="2">
      <t>ホウモン</t>
    </rPh>
    <rPh sb="3" eb="5">
      <t>イドウ</t>
    </rPh>
    <rPh sb="6" eb="7">
      <t>カカ</t>
    </rPh>
    <rPh sb="8" eb="10">
      <t>ケイヒ</t>
    </rPh>
    <phoneticPr fontId="4"/>
  </si>
  <si>
    <t>ヘルパー職員の外出時の熱中症対策</t>
    <rPh sb="4" eb="6">
      <t>ショクイン</t>
    </rPh>
    <rPh sb="7" eb="9">
      <t>ガイシュツ</t>
    </rPh>
    <rPh sb="9" eb="10">
      <t>ジ</t>
    </rPh>
    <rPh sb="11" eb="16">
      <t>ネッチュウショウタイサク</t>
    </rPh>
    <phoneticPr fontId="4"/>
  </si>
  <si>
    <t>非常時の衛生対応</t>
    <rPh sb="0" eb="3">
      <t>ヒジョウジ</t>
    </rPh>
    <rPh sb="4" eb="8">
      <t>エイセイタイオウ</t>
    </rPh>
    <phoneticPr fontId="4"/>
  </si>
  <si>
    <t>衛生用品（アルコール手指消毒液、マスク、手袋等）</t>
    <rPh sb="0" eb="4">
      <t>エイセイヨウヒン</t>
    </rPh>
    <rPh sb="10" eb="12">
      <t>テユビ</t>
    </rPh>
    <rPh sb="12" eb="14">
      <t>ショウドク</t>
    </rPh>
    <rPh sb="14" eb="15">
      <t>エキ</t>
    </rPh>
    <rPh sb="20" eb="22">
      <t>テブクロ</t>
    </rPh>
    <rPh sb="22" eb="23">
      <t>ナド</t>
    </rPh>
    <phoneticPr fontId="4"/>
  </si>
  <si>
    <t>10セット</t>
    <phoneticPr fontId="4"/>
  </si>
  <si>
    <t>デイサービス■■</t>
    <phoneticPr fontId="4"/>
  </si>
  <si>
    <t>郡山市■■■</t>
    <rPh sb="0" eb="2">
      <t>コオリヤマ</t>
    </rPh>
    <rPh sb="2" eb="3">
      <t>シ</t>
    </rPh>
    <phoneticPr fontId="4"/>
  </si>
  <si>
    <t>サーキュレータ―</t>
    <phoneticPr fontId="4"/>
  </si>
  <si>
    <t>送迎に係る経費</t>
    <rPh sb="0" eb="2">
      <t>ソウゲイ</t>
    </rPh>
    <rPh sb="3" eb="4">
      <t>カカ</t>
    </rPh>
    <rPh sb="5" eb="7">
      <t>ケイヒ</t>
    </rPh>
    <phoneticPr fontId="4"/>
  </si>
  <si>
    <t>遮熱・遮光カーテン</t>
    <rPh sb="0" eb="2">
      <t>シャネツ</t>
    </rPh>
    <rPh sb="3" eb="5">
      <t>シャコウ</t>
    </rPh>
    <phoneticPr fontId="4"/>
  </si>
  <si>
    <t>猛暑対策</t>
    <rPh sb="0" eb="4">
      <t>モウショタイサク</t>
    </rPh>
    <phoneticPr fontId="4"/>
  </si>
  <si>
    <t>1台×６か月分</t>
    <rPh sb="1" eb="2">
      <t>ダイ</t>
    </rPh>
    <rPh sb="5" eb="6">
      <t>ゲツ</t>
    </rPh>
    <rPh sb="6" eb="7">
      <t>ブン</t>
    </rPh>
    <phoneticPr fontId="4"/>
  </si>
  <si>
    <t>6個</t>
    <rPh sb="1" eb="2">
      <t>コ</t>
    </rPh>
    <phoneticPr fontId="4"/>
  </si>
  <si>
    <t>2台</t>
    <rPh sb="1" eb="2">
      <t>ダイ</t>
    </rPh>
    <phoneticPr fontId="4"/>
  </si>
  <si>
    <t>ポータブル発電機</t>
    <rPh sb="5" eb="8">
      <t>ハツデンキ</t>
    </rPh>
    <phoneticPr fontId="4"/>
  </si>
  <si>
    <t>簡易浄水器</t>
    <rPh sb="0" eb="5">
      <t>カンイジョウスイキ</t>
    </rPh>
    <phoneticPr fontId="4"/>
  </si>
  <si>
    <t>非常時の電源確保のため</t>
    <rPh sb="0" eb="3">
      <t>ヒジョウジ</t>
    </rPh>
    <rPh sb="4" eb="6">
      <t>デンゲン</t>
    </rPh>
    <rPh sb="6" eb="8">
      <t>カクホ</t>
    </rPh>
    <phoneticPr fontId="4"/>
  </si>
  <si>
    <t>非常時の生活用水確保のため</t>
    <rPh sb="0" eb="3">
      <t>ヒジョウジ</t>
    </rPh>
    <rPh sb="4" eb="8">
      <t>セイカツヨウスイ</t>
    </rPh>
    <rPh sb="8" eb="10">
      <t>カクホ</t>
    </rPh>
    <phoneticPr fontId="4"/>
  </si>
  <si>
    <t>1台</t>
    <rPh sb="1" eb="2">
      <t>ダイ</t>
    </rPh>
    <phoneticPr fontId="4"/>
  </si>
  <si>
    <t>5個</t>
    <rPh sb="1" eb="2">
      <t>コ</t>
    </rPh>
    <phoneticPr fontId="4"/>
  </si>
  <si>
    <t>特別養護老人ホーム▲▲</t>
    <rPh sb="0" eb="9">
      <t>トク</t>
    </rPh>
    <phoneticPr fontId="4"/>
  </si>
  <si>
    <t>いわき市●●</t>
    <rPh sb="3" eb="4">
      <t>シ</t>
    </rPh>
    <phoneticPr fontId="4"/>
  </si>
  <si>
    <t>0246-●●-●●●●</t>
    <phoneticPr fontId="4"/>
  </si>
  <si>
    <t>業務用ホットカーペット</t>
    <rPh sb="0" eb="3">
      <t>ギョウムヨウ</t>
    </rPh>
    <phoneticPr fontId="4"/>
  </si>
  <si>
    <t>5枚</t>
    <rPh sb="1" eb="2">
      <t>マイ</t>
    </rPh>
    <phoneticPr fontId="4"/>
  </si>
  <si>
    <t>夏場の猛暑対策のため</t>
    <rPh sb="0" eb="2">
      <t>ナツバ</t>
    </rPh>
    <rPh sb="3" eb="7">
      <t>モウショタイサク</t>
    </rPh>
    <phoneticPr fontId="4"/>
  </si>
  <si>
    <t>冬場の寒冷対策のため</t>
    <rPh sb="0" eb="2">
      <t>フユバ</t>
    </rPh>
    <rPh sb="3" eb="5">
      <t>カンレイ</t>
    </rPh>
    <rPh sb="5" eb="7">
      <t>タイサク</t>
    </rPh>
    <phoneticPr fontId="4"/>
  </si>
  <si>
    <t>食糧費備蓄物資</t>
    <rPh sb="0" eb="7">
      <t>ショクリョウヒビチクブッシ</t>
    </rPh>
    <phoneticPr fontId="4"/>
  </si>
  <si>
    <t>初期費用分</t>
    <rPh sb="0" eb="4">
      <t>ショキヒヨウ</t>
    </rPh>
    <rPh sb="4" eb="5">
      <t>ブン</t>
    </rPh>
    <phoneticPr fontId="4"/>
  </si>
  <si>
    <t>衛生用品（アルコール手指消毒液、マスク、手袋等）</t>
    <rPh sb="0" eb="2">
      <t>エイセイ</t>
    </rPh>
    <rPh sb="2" eb="4">
      <t>ヨウヒン</t>
    </rPh>
    <rPh sb="10" eb="11">
      <t>テ</t>
    </rPh>
    <rPh sb="11" eb="12">
      <t>ユビ</t>
    </rPh>
    <rPh sb="12" eb="14">
      <t>ショウドク</t>
    </rPh>
    <rPh sb="14" eb="15">
      <t>エキ</t>
    </rPh>
    <rPh sb="20" eb="23">
      <t>テブクロナド</t>
    </rPh>
    <phoneticPr fontId="4"/>
  </si>
  <si>
    <t>20セット</t>
    <phoneticPr fontId="4"/>
  </si>
  <si>
    <t>災害時の非常食の初期備蓄</t>
    <rPh sb="0" eb="3">
      <t>サイガイジ</t>
    </rPh>
    <rPh sb="4" eb="7">
      <t>ヒジョウショク</t>
    </rPh>
    <rPh sb="8" eb="10">
      <t>ショキ</t>
    </rPh>
    <rPh sb="10" eb="12">
      <t>ビチク</t>
    </rPh>
    <phoneticPr fontId="4"/>
  </si>
  <si>
    <t>非常時の電源確保のため</t>
    <phoneticPr fontId="4"/>
  </si>
  <si>
    <t>非常時の衛生管理のため</t>
    <rPh sb="4" eb="6">
      <t>エイセイ</t>
    </rPh>
    <rPh sb="6" eb="8">
      <t>カンリ</t>
    </rPh>
    <phoneticPr fontId="4"/>
  </si>
  <si>
    <t>（法人名）社会福祉法人○○○○</t>
    <rPh sb="1" eb="3">
      <t>ホウジン</t>
    </rPh>
    <rPh sb="3" eb="4">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</si>
</sst>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1"/>
      <name val="ＭＳ Ｐ明朝"/>
      <family val="1"/>
      <charset val="128"/>
    </font>
    <font>
      <b/>
      <sz val="9"/>
      <color indexed="81"/>
      <name val="MS P ゴシック"/>
      <family val="3"/>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b/>
      <sz val="14"/>
      <color theme="1"/>
      <name val="ＭＳ 明朝"/>
      <family val="1"/>
      <charset val="128"/>
    </font>
    <font>
      <sz val="12"/>
      <color theme="1"/>
      <name val="ＭＳ 明朝"/>
      <family val="1"/>
      <charset val="128"/>
    </font>
    <font>
      <sz val="11"/>
      <name val="ＭＳ 明朝"/>
      <family val="1"/>
    </font>
    <font>
      <sz val="12"/>
      <color theme="1"/>
      <name val="ＭＳ 明朝"/>
      <family val="1"/>
    </font>
    <font>
      <sz val="10"/>
      <color rgb="FF0070C0"/>
      <name val="ＭＳ ゴシック"/>
      <family val="3"/>
      <charset val="128"/>
    </font>
    <font>
      <sz val="10"/>
      <color rgb="FF0070C0"/>
      <name val="ＭＳ 明朝"/>
      <family val="1"/>
      <charset val="128"/>
    </font>
    <font>
      <sz val="22"/>
      <name val="ＭＳ Ｐゴシック"/>
      <family val="3"/>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
      <patternFill patternType="solid">
        <fgColor theme="0" tint="-0.14999847407452621"/>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4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7" xfId="0" applyFont="1" applyFill="1" applyBorder="1" applyAlignment="1">
      <alignment horizontal="center" vertical="center" wrapText="1"/>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0" fontId="14" fillId="0" borderId="0" xfId="0" applyFont="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2" borderId="27" xfId="0" applyFont="1" applyFill="1" applyBorder="1" applyAlignment="1">
      <alignment horizontal="center" vertical="center"/>
    </xf>
    <xf numFmtId="178" fontId="12" fillId="2" borderId="3" xfId="4" applyNumberFormat="1" applyFont="1" applyFill="1" applyBorder="1" applyAlignment="1">
      <alignment horizontal="center" vertical="center" shrinkToFit="1"/>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7" xfId="0" applyNumberFormat="1" applyFont="1" applyBorder="1" applyAlignment="1">
      <alignment vertical="center" shrinkToFit="1"/>
    </xf>
    <xf numFmtId="0" fontId="29" fillId="0" borderId="0" xfId="0" applyFont="1">
      <alignment vertical="center"/>
    </xf>
    <xf numFmtId="0" fontId="30" fillId="0" borderId="0" xfId="0" applyFo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lignment vertical="center"/>
    </xf>
    <xf numFmtId="0" fontId="30" fillId="0" borderId="0" xfId="0" applyFont="1" applyAlignment="1">
      <alignment horizontal="center" vertical="center"/>
    </xf>
    <xf numFmtId="0" fontId="31" fillId="0" borderId="0" xfId="0" applyFont="1">
      <alignment vertical="center"/>
    </xf>
    <xf numFmtId="0" fontId="29" fillId="0" borderId="0" xfId="0" applyFont="1" applyAlignment="1">
      <alignment horizontal="center" vertical="center"/>
    </xf>
    <xf numFmtId="0" fontId="31" fillId="0" borderId="36" xfId="0" applyFont="1" applyBorder="1">
      <alignment vertical="center"/>
    </xf>
    <xf numFmtId="0" fontId="31" fillId="0" borderId="37" xfId="0" applyFont="1" applyBorder="1">
      <alignment vertical="center"/>
    </xf>
    <xf numFmtId="0" fontId="38" fillId="0" borderId="39" xfId="0" applyFont="1" applyBorder="1" applyAlignment="1">
      <alignment vertical="center" wrapText="1"/>
    </xf>
    <xf numFmtId="49" fontId="46" fillId="9" borderId="42" xfId="0" applyNumberFormat="1" applyFont="1" applyFill="1" applyBorder="1">
      <alignment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51" fillId="0" borderId="36" xfId="0" applyFont="1" applyBorder="1">
      <alignment vertical="center"/>
    </xf>
    <xf numFmtId="0" fontId="51" fillId="0" borderId="0" xfId="0" applyFont="1">
      <alignment vertical="center"/>
    </xf>
    <xf numFmtId="0" fontId="51" fillId="0" borderId="0" xfId="0" applyFont="1" applyAlignment="1">
      <alignment horizontal="lef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51" fillId="0" borderId="37" xfId="0" applyFont="1" applyBorder="1">
      <alignment vertical="center"/>
    </xf>
    <xf numFmtId="0" fontId="52" fillId="0" borderId="9" xfId="0" applyFont="1" applyBorder="1" applyAlignment="1">
      <alignment horizontal="center" vertical="center"/>
    </xf>
    <xf numFmtId="49" fontId="46" fillId="0" borderId="7" xfId="0" applyNumberFormat="1" applyFont="1" applyBorder="1">
      <alignment vertical="center"/>
    </xf>
    <xf numFmtId="0" fontId="52" fillId="0" borderId="44" xfId="0" applyFont="1" applyBorder="1" applyAlignment="1">
      <alignment horizontal="center" vertical="center"/>
    </xf>
    <xf numFmtId="49" fontId="46" fillId="0" borderId="48" xfId="0" applyNumberFormat="1" applyFont="1" applyBorder="1">
      <alignment vertical="center"/>
    </xf>
    <xf numFmtId="49" fontId="46" fillId="0" borderId="39" xfId="0" applyNumberFormat="1" applyFont="1" applyBorder="1">
      <alignment vertical="center"/>
    </xf>
    <xf numFmtId="0" fontId="52" fillId="0" borderId="46" xfId="0" applyFont="1" applyBorder="1" applyAlignment="1">
      <alignment horizontal="center" vertical="center"/>
    </xf>
    <xf numFmtId="0" fontId="31" fillId="0" borderId="45" xfId="0" applyFont="1" applyBorder="1">
      <alignment vertical="center"/>
    </xf>
    <xf numFmtId="0" fontId="31" fillId="0" borderId="39" xfId="0" applyFont="1" applyBorder="1">
      <alignment vertical="center"/>
    </xf>
    <xf numFmtId="0" fontId="43" fillId="0" borderId="39" xfId="0" applyFont="1" applyBorder="1">
      <alignment vertical="center"/>
    </xf>
    <xf numFmtId="0" fontId="31" fillId="0" borderId="46" xfId="0" applyFont="1" applyBorder="1">
      <alignment vertical="center"/>
    </xf>
    <xf numFmtId="0" fontId="54"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7"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56" fillId="0" borderId="0" xfId="0" applyFont="1" applyAlignment="1">
      <alignment horizontal="left" vertical="top"/>
    </xf>
    <xf numFmtId="0" fontId="14" fillId="0" borderId="0" xfId="0" applyFont="1" applyAlignment="1">
      <alignment horizontal="left" vertical="top"/>
    </xf>
    <xf numFmtId="0" fontId="14" fillId="11" borderId="27" xfId="0" applyFont="1" applyFill="1" applyBorder="1" applyAlignment="1">
      <alignment horizontal="center" vertical="center"/>
    </xf>
    <xf numFmtId="49" fontId="56" fillId="11" borderId="27" xfId="0" applyNumberFormat="1" applyFont="1" applyFill="1" applyBorder="1" applyAlignment="1">
      <alignment horizontal="center" vertical="top"/>
    </xf>
    <xf numFmtId="0" fontId="56" fillId="11" borderId="27" xfId="0" applyFont="1" applyFill="1" applyBorder="1" applyAlignment="1">
      <alignment horizontal="center" vertical="top"/>
    </xf>
    <xf numFmtId="0" fontId="14" fillId="0" borderId="27" xfId="0" applyFont="1" applyBorder="1" applyAlignment="1">
      <alignment horizontal="center" vertical="center"/>
    </xf>
    <xf numFmtId="49" fontId="56" fillId="0" borderId="27" xfId="0" applyNumberFormat="1" applyFont="1" applyBorder="1" applyAlignment="1">
      <alignment horizontal="left" vertical="center" wrapText="1"/>
    </xf>
    <xf numFmtId="0" fontId="56" fillId="0" borderId="27" xfId="0" applyFont="1" applyBorder="1" applyAlignment="1">
      <alignment horizontal="left" vertical="center" wrapText="1"/>
    </xf>
    <xf numFmtId="0" fontId="57" fillId="0" borderId="27" xfId="0" applyFont="1" applyBorder="1" applyAlignment="1">
      <alignment horizontal="center" vertical="center"/>
    </xf>
    <xf numFmtId="49" fontId="58" fillId="0" borderId="27" xfId="0" applyNumberFormat="1" applyFont="1" applyBorder="1" applyAlignment="1">
      <alignment horizontal="left" vertical="center" wrapText="1"/>
    </xf>
    <xf numFmtId="0" fontId="58" fillId="0" borderId="27" xfId="0" applyFont="1" applyBorder="1" applyAlignment="1">
      <alignment horizontal="left" vertical="center" wrapText="1"/>
    </xf>
    <xf numFmtId="0" fontId="58" fillId="0" borderId="12" xfId="0" applyFont="1" applyBorder="1" applyAlignment="1">
      <alignment horizontal="left" vertical="center" wrapText="1"/>
    </xf>
    <xf numFmtId="0" fontId="14" fillId="0" borderId="55" xfId="0" applyFont="1" applyBorder="1">
      <alignment vertical="center"/>
    </xf>
    <xf numFmtId="49" fontId="56" fillId="0" borderId="12" xfId="0" applyNumberFormat="1" applyFont="1" applyBorder="1" applyAlignment="1">
      <alignment vertical="center" wrapText="1"/>
    </xf>
    <xf numFmtId="0" fontId="56" fillId="0" borderId="12" xfId="0" applyFont="1" applyBorder="1" applyAlignment="1">
      <alignment vertical="center" wrapText="1"/>
    </xf>
    <xf numFmtId="0" fontId="30" fillId="0" borderId="2" xfId="0" applyFont="1" applyBorder="1" applyAlignment="1">
      <alignment horizontal="left" vertical="center"/>
    </xf>
    <xf numFmtId="0" fontId="61" fillId="0" borderId="0" xfId="0" applyFont="1">
      <alignment vertical="center"/>
    </xf>
    <xf numFmtId="177" fontId="8" fillId="0" borderId="27" xfId="0" applyNumberFormat="1" applyFont="1" applyBorder="1" applyAlignment="1">
      <alignment horizontal="right" vertical="center"/>
    </xf>
    <xf numFmtId="0" fontId="8" fillId="0" borderId="27" xfId="0" applyFont="1" applyBorder="1" applyAlignment="1">
      <alignment horizontal="left" vertical="center"/>
    </xf>
    <xf numFmtId="0" fontId="8" fillId="0" borderId="27" xfId="0" applyFont="1" applyBorder="1" applyAlignment="1">
      <alignment horizontal="center" vertical="center"/>
    </xf>
    <xf numFmtId="0" fontId="12" fillId="0" borderId="0" xfId="0" applyFont="1" applyAlignment="1">
      <alignment horizontal="center" vertical="center"/>
    </xf>
    <xf numFmtId="177" fontId="12" fillId="3" borderId="11" xfId="4" applyNumberFormat="1" applyFont="1" applyFill="1" applyBorder="1" applyAlignment="1">
      <alignment vertical="center" shrinkToFit="1"/>
    </xf>
    <xf numFmtId="177" fontId="12" fillId="3" borderId="16"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9"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7" xfId="0" applyFont="1" applyFill="1" applyBorder="1">
      <alignment vertical="center"/>
    </xf>
    <xf numFmtId="178" fontId="12" fillId="0" borderId="5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49"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0"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8" xfId="0" applyFont="1" applyBorder="1" applyAlignment="1">
      <alignment vertical="center" wrapTex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26"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2" xfId="0" applyFont="1" applyFill="1" applyBorder="1">
      <alignment vertical="center"/>
    </xf>
    <xf numFmtId="178" fontId="12" fillId="0" borderId="51"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0" xfId="0" applyNumberFormat="1" applyFont="1" applyAlignment="1">
      <alignment vertical="center" shrinkToFit="1"/>
    </xf>
    <xf numFmtId="0" fontId="55" fillId="0" borderId="0" xfId="0" applyFont="1" applyAlignment="1">
      <alignment horizontal="center" vertical="center"/>
    </xf>
    <xf numFmtId="0" fontId="6" fillId="2" borderId="27" xfId="0" applyFont="1" applyFill="1" applyBorder="1" applyAlignment="1">
      <alignment horizontal="left" vertical="center"/>
    </xf>
    <xf numFmtId="0" fontId="14" fillId="0" borderId="0" xfId="0" applyFont="1" applyAlignment="1">
      <alignment horizontal="left" vertical="center"/>
    </xf>
    <xf numFmtId="0" fontId="14" fillId="0" borderId="0" xfId="0" applyFont="1">
      <alignment vertical="center"/>
    </xf>
    <xf numFmtId="176" fontId="14" fillId="0" borderId="0" xfId="0" applyNumberFormat="1" applyFont="1">
      <alignmen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14" fillId="3" borderId="0" xfId="0" applyFont="1" applyFill="1" applyAlignment="1">
      <alignment horizontal="left" vertical="center"/>
    </xf>
    <xf numFmtId="0" fontId="12" fillId="2" borderId="6" xfId="0" applyFont="1" applyFill="1" applyBorder="1" applyAlignment="1">
      <alignment horizontal="center" vertical="center" wrapText="1"/>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7" xfId="5" applyFont="1" applyBorder="1" applyAlignment="1">
      <alignment horizontal="center" vertical="center" wrapText="1"/>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53" fillId="0" borderId="36" xfId="0" applyFont="1" applyBorder="1" applyAlignment="1">
      <alignment vertical="center" wrapText="1"/>
    </xf>
    <xf numFmtId="0" fontId="53" fillId="0" borderId="0" xfId="0" applyFont="1" applyAlignment="1">
      <alignment vertical="center" wrapText="1"/>
    </xf>
    <xf numFmtId="0" fontId="53" fillId="0" borderId="37" xfId="0" applyFont="1" applyBorder="1" applyAlignment="1">
      <alignment vertical="center" wrapText="1"/>
    </xf>
    <xf numFmtId="0" fontId="30" fillId="0" borderId="7" xfId="0" applyFont="1" applyBorder="1" applyAlignment="1">
      <alignment vertical="center" wrapText="1"/>
    </xf>
    <xf numFmtId="0" fontId="30" fillId="0" borderId="7" xfId="0" applyFont="1" applyBorder="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center" vertical="top" wrapText="1"/>
    </xf>
    <xf numFmtId="0" fontId="30" fillId="0" borderId="7" xfId="0" applyFont="1" applyBorder="1" applyAlignment="1">
      <alignment horizontal="left" vertical="center" wrapText="1"/>
    </xf>
    <xf numFmtId="0" fontId="30" fillId="0" borderId="7" xfId="0" applyFont="1" applyBorder="1" applyAlignment="1">
      <alignment horizontal="center" vertical="center"/>
    </xf>
    <xf numFmtId="0" fontId="30" fillId="0" borderId="2" xfId="0" applyFont="1" applyBorder="1" applyAlignment="1">
      <alignment vertical="center" wrapText="1"/>
    </xf>
    <xf numFmtId="0" fontId="30" fillId="0" borderId="2" xfId="0" applyFont="1" applyBorder="1" applyAlignment="1">
      <alignment horizontal="center" vertical="center" wrapText="1"/>
    </xf>
    <xf numFmtId="0" fontId="39" fillId="8" borderId="28" xfId="0" applyFont="1" applyFill="1" applyBorder="1" applyAlignment="1">
      <alignment horizontal="center" vertical="center" wrapText="1"/>
    </xf>
    <xf numFmtId="0" fontId="39" fillId="8" borderId="29" xfId="0" applyFont="1" applyFill="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2" xfId="0" applyFont="1" applyBorder="1" applyAlignment="1">
      <alignment horizontal="center" vertical="center"/>
    </xf>
    <xf numFmtId="0" fontId="48" fillId="8" borderId="28" xfId="0" applyFont="1" applyFill="1" applyBorder="1" applyAlignment="1">
      <alignment horizontal="center" vertical="center" wrapText="1"/>
    </xf>
    <xf numFmtId="0" fontId="48" fillId="8" borderId="29" xfId="0" applyFont="1" applyFill="1" applyBorder="1" applyAlignment="1">
      <alignment horizontal="center" vertical="center" wrapText="1"/>
    </xf>
    <xf numFmtId="49" fontId="46" fillId="0" borderId="28" xfId="0" applyNumberFormat="1" applyFont="1" applyBorder="1" applyAlignment="1">
      <alignment horizontal="center" vertical="center"/>
    </xf>
    <xf numFmtId="49" fontId="46" fillId="0" borderId="29" xfId="0" applyNumberFormat="1" applyFont="1" applyBorder="1" applyAlignment="1">
      <alignment horizontal="center" vertical="center"/>
    </xf>
    <xf numFmtId="0" fontId="39" fillId="8" borderId="40" xfId="0" applyFont="1" applyFill="1" applyBorder="1" applyAlignment="1">
      <alignment horizontal="center" vertical="center"/>
    </xf>
    <xf numFmtId="0" fontId="39" fillId="8" borderId="38" xfId="0" applyFont="1" applyFill="1" applyBorder="1" applyAlignment="1">
      <alignment horizontal="center" vertical="center"/>
    </xf>
    <xf numFmtId="0" fontId="39" fillId="8" borderId="43" xfId="0" applyFont="1" applyFill="1" applyBorder="1" applyAlignment="1">
      <alignment horizontal="center" vertical="center"/>
    </xf>
    <xf numFmtId="0" fontId="39" fillId="8" borderId="36" xfId="0" applyFont="1" applyFill="1" applyBorder="1" applyAlignment="1">
      <alignment horizontal="center" vertical="center"/>
    </xf>
    <xf numFmtId="0" fontId="39" fillId="8" borderId="0" xfId="0" applyFont="1" applyFill="1" applyAlignment="1">
      <alignment horizontal="center" vertical="center"/>
    </xf>
    <xf numFmtId="0" fontId="39" fillId="8" borderId="37" xfId="0" applyFont="1" applyFill="1" applyBorder="1" applyAlignment="1">
      <alignment horizontal="center" vertical="center"/>
    </xf>
    <xf numFmtId="0" fontId="39" fillId="8" borderId="45" xfId="0" applyFont="1" applyFill="1" applyBorder="1" applyAlignment="1">
      <alignment horizontal="center" vertical="center"/>
    </xf>
    <xf numFmtId="0" fontId="39" fillId="8" borderId="39" xfId="0" applyFont="1" applyFill="1" applyBorder="1" applyAlignment="1">
      <alignment horizontal="center" vertical="center"/>
    </xf>
    <xf numFmtId="0" fontId="39" fillId="8" borderId="46" xfId="0" applyFont="1" applyFill="1" applyBorder="1" applyAlignment="1">
      <alignment horizontal="center" vertical="center"/>
    </xf>
    <xf numFmtId="0" fontId="39" fillId="8" borderId="30" xfId="0" applyFont="1" applyFill="1" applyBorder="1" applyAlignment="1">
      <alignment horizontal="center" vertical="center"/>
    </xf>
    <xf numFmtId="0" fontId="51" fillId="0" borderId="31" xfId="0" applyFont="1" applyBorder="1" applyAlignment="1">
      <alignment horizontal="center" vertical="center"/>
    </xf>
    <xf numFmtId="0" fontId="51" fillId="0" borderId="29" xfId="0" applyFont="1" applyBorder="1" applyAlignment="1">
      <alignment horizontal="center" vertical="center"/>
    </xf>
    <xf numFmtId="0" fontId="39" fillId="8" borderId="28" xfId="0" applyFont="1" applyFill="1" applyBorder="1" applyAlignment="1">
      <alignment horizontal="center" vertical="center"/>
    </xf>
    <xf numFmtId="0" fontId="39" fillId="8" borderId="32" xfId="0" applyFont="1" applyFill="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2" xfId="0" applyFont="1" applyBorder="1" applyAlignment="1">
      <alignment horizontal="center" vertical="center"/>
    </xf>
    <xf numFmtId="0" fontId="51" fillId="0" borderId="28" xfId="0" applyFont="1" applyBorder="1" applyAlignment="1">
      <alignment horizontal="center" vertical="center"/>
    </xf>
    <xf numFmtId="0" fontId="51" fillId="0" borderId="32" xfId="0" applyFont="1" applyBorder="1" applyAlignment="1">
      <alignment horizontal="center" vertical="center"/>
    </xf>
    <xf numFmtId="0" fontId="39" fillId="8" borderId="7" xfId="0" applyFont="1" applyFill="1" applyBorder="1" applyAlignment="1">
      <alignment horizontal="center" vertical="center"/>
    </xf>
    <xf numFmtId="0" fontId="39" fillId="8" borderId="10" xfId="0" applyFont="1" applyFill="1" applyBorder="1" applyAlignment="1">
      <alignment horizontal="center" vertical="center"/>
    </xf>
    <xf numFmtId="0" fontId="31" fillId="0" borderId="45" xfId="0" applyFont="1" applyBorder="1" applyAlignment="1">
      <alignment horizontal="center" vertical="center"/>
    </xf>
    <xf numFmtId="0" fontId="31" fillId="0" borderId="39" xfId="0" applyFont="1" applyBorder="1" applyAlignment="1">
      <alignment horizontal="center" vertical="center"/>
    </xf>
    <xf numFmtId="0" fontId="39" fillId="8" borderId="47" xfId="0" applyFont="1" applyFill="1" applyBorder="1" applyAlignment="1">
      <alignment horizontal="center" vertical="center"/>
    </xf>
    <xf numFmtId="0" fontId="41" fillId="7" borderId="29"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32" xfId="0" applyFont="1" applyFill="1" applyBorder="1" applyAlignment="1">
      <alignment horizontal="center" vertical="center" wrapText="1"/>
    </xf>
    <xf numFmtId="0" fontId="43" fillId="4" borderId="0" xfId="0" applyFont="1" applyFill="1" applyAlignment="1">
      <alignment horizontal="left" vertical="center" wrapText="1"/>
    </xf>
    <xf numFmtId="0" fontId="39" fillId="8" borderId="40" xfId="0" applyFont="1" applyFill="1" applyBorder="1" applyAlignment="1">
      <alignment horizontal="center" vertical="center" wrapText="1"/>
    </xf>
    <xf numFmtId="0" fontId="45" fillId="8" borderId="41" xfId="0" applyFont="1" applyFill="1" applyBorder="1" applyAlignment="1">
      <alignment horizontal="center" vertical="center"/>
    </xf>
    <xf numFmtId="49" fontId="46" fillId="0" borderId="31" xfId="0" applyNumberFormat="1" applyFont="1" applyBorder="1" applyAlignment="1">
      <alignment horizontal="center" vertical="center"/>
    </xf>
    <xf numFmtId="49" fontId="46" fillId="0" borderId="32" xfId="0" applyNumberFormat="1" applyFont="1" applyBorder="1" applyAlignment="1">
      <alignment horizontal="center" vertical="center"/>
    </xf>
    <xf numFmtId="0" fontId="39" fillId="8" borderId="29" xfId="0" applyFont="1" applyFill="1" applyBorder="1" applyAlignment="1">
      <alignment horizontal="center" vertical="center" wrapText="1"/>
    </xf>
    <xf numFmtId="0" fontId="39" fillId="8" borderId="38" xfId="0" applyFont="1" applyFill="1" applyBorder="1" applyAlignment="1">
      <alignment horizontal="center" vertical="center" wrapText="1"/>
    </xf>
    <xf numFmtId="0" fontId="39" fillId="8" borderId="41" xfId="0" applyFont="1" applyFill="1" applyBorder="1" applyAlignment="1">
      <alignment horizontal="center" vertical="center" wrapText="1"/>
    </xf>
    <xf numFmtId="0" fontId="40" fillId="0" borderId="31" xfId="0" applyFont="1" applyBorder="1" applyAlignment="1">
      <alignment horizontal="center" vertical="center" wrapText="1"/>
    </xf>
    <xf numFmtId="0" fontId="40" fillId="0" borderId="29" xfId="0" applyFont="1" applyBorder="1" applyAlignment="1">
      <alignment horizontal="center" vertical="center" wrapText="1"/>
    </xf>
    <xf numFmtId="0" fontId="41" fillId="7" borderId="32" xfId="0" applyFont="1" applyFill="1" applyBorder="1" applyAlignment="1">
      <alignment horizontal="center" vertical="center" wrapText="1"/>
    </xf>
    <xf numFmtId="0" fontId="39" fillId="8" borderId="32" xfId="0" applyFont="1" applyFill="1" applyBorder="1" applyAlignment="1">
      <alignment horizontal="center" vertical="center" wrapText="1"/>
    </xf>
    <xf numFmtId="0" fontId="40" fillId="0" borderId="28" xfId="0" applyFont="1" applyBorder="1" applyAlignment="1">
      <alignment horizontal="center" vertical="center" wrapText="1"/>
    </xf>
    <xf numFmtId="0" fontId="30" fillId="8" borderId="28" xfId="0" applyFont="1" applyFill="1" applyBorder="1" applyAlignment="1">
      <alignment horizontal="center" vertical="center"/>
    </xf>
    <xf numFmtId="0" fontId="30" fillId="8" borderId="29" xfId="0" applyFont="1" applyFill="1" applyBorder="1" applyAlignment="1">
      <alignment horizontal="center" vertical="center"/>
    </xf>
    <xf numFmtId="0" fontId="30" fillId="8" borderId="32" xfId="0" applyFont="1" applyFill="1" applyBorder="1" applyAlignment="1">
      <alignment horizontal="center" vertical="center"/>
    </xf>
    <xf numFmtId="0" fontId="32" fillId="8" borderId="28" xfId="0" applyFont="1" applyFill="1" applyBorder="1" applyAlignment="1">
      <alignment horizontal="center" vertical="center" wrapText="1"/>
    </xf>
    <xf numFmtId="0" fontId="32" fillId="8" borderId="29" xfId="0" applyFont="1" applyFill="1" applyBorder="1" applyAlignment="1">
      <alignment horizontal="center" vertical="center" wrapText="1"/>
    </xf>
    <xf numFmtId="0" fontId="36" fillId="0" borderId="31" xfId="0" applyFont="1" applyBorder="1" applyAlignment="1">
      <alignment horizontal="left" vertical="center" wrapText="1"/>
    </xf>
    <xf numFmtId="0" fontId="36" fillId="0" borderId="29" xfId="0" applyFont="1" applyBorder="1" applyAlignment="1">
      <alignment horizontal="left" vertical="center" wrapText="1"/>
    </xf>
    <xf numFmtId="0" fontId="36" fillId="0" borderId="32" xfId="0" applyFont="1" applyBorder="1" applyAlignment="1">
      <alignment horizontal="left" vertical="center" wrapText="1"/>
    </xf>
    <xf numFmtId="0" fontId="37" fillId="0" borderId="38" xfId="0" applyFont="1" applyBorder="1" applyAlignment="1">
      <alignment wrapText="1"/>
    </xf>
    <xf numFmtId="0" fontId="37" fillId="0" borderId="39" xfId="0" applyFont="1" applyBorder="1" applyAlignment="1">
      <alignment wrapText="1"/>
    </xf>
    <xf numFmtId="0" fontId="30" fillId="0" borderId="2" xfId="0" applyFont="1" applyBorder="1" applyAlignment="1">
      <alignment horizontal="left" vertical="center" wrapText="1"/>
    </xf>
    <xf numFmtId="0" fontId="28" fillId="0" borderId="0" xfId="0" applyFont="1" applyAlignment="1">
      <alignment horizontal="lef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7" xfId="0" applyFont="1" applyBorder="1" applyAlignment="1">
      <alignment horizontal="left" vertical="center"/>
    </xf>
    <xf numFmtId="0" fontId="0" fillId="0" borderId="7" xfId="0" applyBorder="1" applyAlignment="1">
      <alignment horizontal="left" vertical="center"/>
    </xf>
    <xf numFmtId="0" fontId="30" fillId="0" borderId="2" xfId="0" applyFont="1" applyBorder="1" applyAlignment="1">
      <alignment horizontal="left"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5" xfId="0" applyFont="1" applyBorder="1">
      <alignment vertical="center"/>
    </xf>
    <xf numFmtId="0" fontId="12" fillId="0" borderId="56" xfId="0" applyFont="1" applyBorder="1">
      <alignment vertical="center"/>
    </xf>
    <xf numFmtId="49" fontId="12" fillId="0" borderId="9"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lignment vertical="center"/>
    </xf>
    <xf numFmtId="0" fontId="12" fillId="0" borderId="37" xfId="0" applyFont="1" applyBorder="1">
      <alignment vertical="center"/>
    </xf>
    <xf numFmtId="0" fontId="12" fillId="4" borderId="5" xfId="0" applyFont="1" applyFill="1" applyBorder="1">
      <alignment vertical="center"/>
    </xf>
    <xf numFmtId="0" fontId="12" fillId="4" borderId="56" xfId="0" applyFont="1" applyFill="1" applyBorder="1">
      <alignment vertical="center"/>
    </xf>
    <xf numFmtId="0" fontId="12" fillId="2" borderId="27" xfId="0" applyFont="1" applyFill="1" applyBorder="1" applyAlignment="1">
      <alignment horizontal="center" vertical="center"/>
    </xf>
    <xf numFmtId="0" fontId="10" fillId="3" borderId="60" xfId="0" applyFont="1" applyFill="1" applyBorder="1" applyAlignment="1">
      <alignment horizontal="left" vertical="center" shrinkToFit="1"/>
    </xf>
    <xf numFmtId="0" fontId="10" fillId="3" borderId="58" xfId="0" applyFont="1" applyFill="1" applyBorder="1" applyAlignment="1">
      <alignment horizontal="left" vertical="center" shrinkToFit="1"/>
    </xf>
    <xf numFmtId="0" fontId="10" fillId="3" borderId="68" xfId="0" applyFont="1" applyFill="1" applyBorder="1" applyAlignment="1">
      <alignment horizontal="left" vertical="center" shrinkToFit="1"/>
    </xf>
    <xf numFmtId="0" fontId="10" fillId="3" borderId="61" xfId="0" applyFont="1" applyFill="1" applyBorder="1" applyAlignment="1">
      <alignment horizontal="left" vertical="center" shrinkToFit="1"/>
    </xf>
    <xf numFmtId="0" fontId="10" fillId="3" borderId="72" xfId="0" applyFont="1" applyFill="1" applyBorder="1" applyAlignment="1">
      <alignment horizontal="left" vertical="center" shrinkToFit="1"/>
    </xf>
    <xf numFmtId="0" fontId="10" fillId="3" borderId="62" xfId="0" applyFont="1" applyFill="1" applyBorder="1" applyAlignment="1">
      <alignment horizontal="left" vertical="center" shrinkToFit="1"/>
    </xf>
    <xf numFmtId="0" fontId="10" fillId="3" borderId="57" xfId="0" applyFont="1" applyFill="1" applyBorder="1" applyAlignment="1">
      <alignment horizontal="left" vertical="center" shrinkToFit="1"/>
    </xf>
    <xf numFmtId="0" fontId="10" fillId="3" borderId="69" xfId="0" applyFont="1" applyFill="1" applyBorder="1" applyAlignment="1">
      <alignment horizontal="left" vertical="center" shrinkToFit="1"/>
    </xf>
    <xf numFmtId="0" fontId="10" fillId="3" borderId="63" xfId="0" applyFont="1" applyFill="1" applyBorder="1" applyAlignment="1">
      <alignment horizontal="left" vertical="center" shrinkToFit="1"/>
    </xf>
    <xf numFmtId="0" fontId="10" fillId="3" borderId="73" xfId="0" applyFont="1" applyFill="1" applyBorder="1" applyAlignment="1">
      <alignment horizontal="left" vertical="center" shrinkToFit="1"/>
    </xf>
    <xf numFmtId="0" fontId="10" fillId="3" borderId="64" xfId="0" applyFont="1" applyFill="1" applyBorder="1" applyAlignment="1">
      <alignment horizontal="left" vertical="center" shrinkToFit="1"/>
    </xf>
    <xf numFmtId="0" fontId="10" fillId="3" borderId="59" xfId="0" applyFont="1" applyFill="1" applyBorder="1" applyAlignment="1">
      <alignment horizontal="left" vertical="center" shrinkToFit="1"/>
    </xf>
    <xf numFmtId="0" fontId="10" fillId="3" borderId="70" xfId="0" applyFont="1" applyFill="1" applyBorder="1" applyAlignment="1">
      <alignment horizontal="left" vertical="center" shrinkToFit="1"/>
    </xf>
    <xf numFmtId="0" fontId="10" fillId="3" borderId="67" xfId="0" applyFont="1" applyFill="1" applyBorder="1" applyAlignment="1">
      <alignment horizontal="left" vertical="center" shrinkToFit="1"/>
    </xf>
    <xf numFmtId="0" fontId="10" fillId="3" borderId="65" xfId="0" applyFont="1" applyFill="1" applyBorder="1" applyAlignment="1">
      <alignment horizontal="left" vertical="center" shrinkToFit="1"/>
    </xf>
    <xf numFmtId="0" fontId="10" fillId="3" borderId="71" xfId="0" applyFont="1" applyFill="1" applyBorder="1" applyAlignment="1">
      <alignment horizontal="left" vertical="center" shrinkToFit="1"/>
    </xf>
    <xf numFmtId="0" fontId="10" fillId="3" borderId="66" xfId="0" applyFont="1" applyFill="1" applyBorder="1" applyAlignment="1">
      <alignment horizontal="left" vertical="center" shrinkToFit="1"/>
    </xf>
    <xf numFmtId="0" fontId="10" fillId="3" borderId="74" xfId="0" applyFont="1" applyFill="1" applyBorder="1" applyAlignment="1">
      <alignment horizontal="left"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AC7B-AE4C-487D-97EA-01403CB21D31}">
  <dimension ref="A2:D14"/>
  <sheetViews>
    <sheetView showGridLines="0" zoomScaleNormal="100" zoomScaleSheetLayoutView="100" workbookViewId="0">
      <selection activeCell="I7" sqref="I7"/>
    </sheetView>
  </sheetViews>
  <sheetFormatPr defaultColWidth="9" defaultRowHeight="13.5"/>
  <cols>
    <col min="1" max="1" width="5.375" style="87" bestFit="1" customWidth="1"/>
    <col min="2" max="2" width="32.875" style="163" hidden="1" customWidth="1"/>
    <col min="3" max="4" width="32.875" style="163" customWidth="1"/>
    <col min="5" max="5" width="4.25" style="87" customWidth="1"/>
    <col min="6" max="16384" width="9" style="87"/>
  </cols>
  <sheetData>
    <row r="2" spans="1:4" ht="17.25">
      <c r="A2" s="275" t="s">
        <v>232</v>
      </c>
      <c r="B2" s="275"/>
      <c r="C2" s="275"/>
      <c r="D2" s="275"/>
    </row>
    <row r="3" spans="1:4" ht="14.25">
      <c r="B3" s="162"/>
      <c r="C3" s="162"/>
    </row>
    <row r="4" spans="1:4" ht="14.25">
      <c r="A4" s="164" t="s">
        <v>233</v>
      </c>
      <c r="B4" s="165" t="s">
        <v>234</v>
      </c>
      <c r="C4" s="166" t="s">
        <v>235</v>
      </c>
      <c r="D4" s="166" t="s">
        <v>236</v>
      </c>
    </row>
    <row r="5" spans="1:4" ht="63.75" customHeight="1">
      <c r="A5" s="167">
        <v>1</v>
      </c>
      <c r="B5" s="168" t="s">
        <v>237</v>
      </c>
      <c r="C5" s="169"/>
      <c r="D5" s="169"/>
    </row>
    <row r="6" spans="1:4" ht="63.75" customHeight="1">
      <c r="A6" s="167">
        <f>A5+1</f>
        <v>2</v>
      </c>
      <c r="B6" s="168"/>
      <c r="C6" s="169" t="s">
        <v>238</v>
      </c>
      <c r="D6" s="169"/>
    </row>
    <row r="7" spans="1:4" ht="90" customHeight="1">
      <c r="A7" s="167">
        <f t="shared" ref="A7:A13" si="0">A6+1</f>
        <v>3</v>
      </c>
      <c r="B7" s="168"/>
      <c r="C7" s="169"/>
      <c r="D7" s="169" t="s">
        <v>239</v>
      </c>
    </row>
    <row r="8" spans="1:4" ht="63.75" customHeight="1">
      <c r="A8" s="170">
        <f t="shared" si="0"/>
        <v>4</v>
      </c>
      <c r="B8" s="171"/>
      <c r="C8" s="172" t="s">
        <v>240</v>
      </c>
      <c r="D8" s="172"/>
    </row>
    <row r="9" spans="1:4" ht="120" customHeight="1">
      <c r="A9" s="167">
        <f t="shared" si="0"/>
        <v>5</v>
      </c>
      <c r="B9" s="168"/>
      <c r="C9" s="173" t="s">
        <v>241</v>
      </c>
      <c r="D9" s="174"/>
    </row>
    <row r="10" spans="1:4" ht="63.75" customHeight="1">
      <c r="A10" s="167">
        <f t="shared" si="0"/>
        <v>6</v>
      </c>
      <c r="B10" s="175"/>
      <c r="C10" s="172" t="s">
        <v>242</v>
      </c>
      <c r="D10" s="176"/>
    </row>
    <row r="11" spans="1:4" ht="75" customHeight="1">
      <c r="A11" s="167">
        <f t="shared" si="0"/>
        <v>7</v>
      </c>
      <c r="B11" s="168"/>
      <c r="C11" s="169" t="s">
        <v>243</v>
      </c>
      <c r="D11" s="169"/>
    </row>
    <row r="12" spans="1:4" ht="75" customHeight="1">
      <c r="A12" s="167">
        <f t="shared" si="0"/>
        <v>8</v>
      </c>
      <c r="B12" s="168" t="s">
        <v>244</v>
      </c>
      <c r="C12" s="169"/>
      <c r="D12" s="169"/>
    </row>
    <row r="13" spans="1:4" ht="63.75" customHeight="1">
      <c r="A13" s="167">
        <f t="shared" si="0"/>
        <v>9</v>
      </c>
      <c r="B13" s="168" t="s">
        <v>245</v>
      </c>
      <c r="C13" s="169"/>
      <c r="D13" s="16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F787-CA76-41DE-BCD8-545EA5B159AA}">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BE9203CD-EF61-4024-A9A7-1C034E27777A}"/>
    <dataValidation type="list" allowBlank="1" showInputMessage="1" showErrorMessage="1" sqref="X15:Z17 X21:Z22" xr:uid="{D36540BD-33F9-425A-BE1E-7F05D3CE8FBE}">
      <formula1>"✔"</formula1>
    </dataValidation>
    <dataValidation imeMode="halfAlpha" allowBlank="1" showInputMessage="1" showErrorMessage="1" sqref="S26:V28 J26:N28 S37:V37 J37:N37" xr:uid="{EE267BEE-DBB4-49F3-904D-A381DB64CF19}"/>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30591AF6-9B68-4266-82E1-98538C47565C}">
          <x14:formula1>
            <xm:f>リスト!$B$2:$B$30</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2DB4-40DB-4698-A9C3-337D95191BB5}">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F2F48D0A-7F97-4BBC-831E-5DF31C4B97F6}"/>
    <dataValidation type="list" allowBlank="1" showInputMessage="1" showErrorMessage="1" sqref="X15:Z17 X21:Z22" xr:uid="{E3E57380-1369-40F4-95E2-21F5D7992014}">
      <formula1>"✔"</formula1>
    </dataValidation>
    <dataValidation imeMode="halfAlpha" allowBlank="1" showInputMessage="1" showErrorMessage="1" sqref="S26:V28 J26:N28 S37:V37 J37:N37" xr:uid="{69DED2EE-E730-43BB-B837-C20270C25282}"/>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F2248A99-8EB5-4855-995C-1F54357BDA38}">
          <x14:formula1>
            <xm:f>リスト!$B$2:$B$30</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65BDE-4974-4EEB-AD00-9FC33D9EAFD0}">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F97DCCA6-9F35-4CDE-B9DF-1EF785B4898E}"/>
    <dataValidation type="list" allowBlank="1" showInputMessage="1" showErrorMessage="1" sqref="X15:Z17 X21:Z22" xr:uid="{83D60BF2-7508-430C-839E-80258A17CBCF}">
      <formula1>"✔"</formula1>
    </dataValidation>
    <dataValidation imeMode="halfAlpha" allowBlank="1" showInputMessage="1" showErrorMessage="1" sqref="S26:V28 J26:N28 S37:V37 J37:N37" xr:uid="{022EF94B-A7EF-468C-A124-20A73EFE4167}"/>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FD23282A-F0C0-4341-A9E5-FD9568E4F121}">
          <x14:formula1>
            <xm:f>リスト!$B$2:$B$30</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935F-2B88-4E86-999F-C95D91E0F331}">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688D9322-C890-4110-AB5E-6DFC3B451F13}"/>
    <dataValidation type="list" allowBlank="1" showInputMessage="1" showErrorMessage="1" sqref="X15:Z17 X21:Z22" xr:uid="{CDAE8F74-EA5D-4C93-8408-EADAC9B8C121}">
      <formula1>"✔"</formula1>
    </dataValidation>
    <dataValidation imeMode="halfAlpha" allowBlank="1" showInputMessage="1" showErrorMessage="1" sqref="S26:V28 J26:N28 S37:V37 J37:N37" xr:uid="{9117009C-5B51-470E-AAF1-9E0DF11E9CCB}"/>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DBA99401-786D-4003-8AE3-75C099F9DB82}">
          <x14:formula1>
            <xm:f>リスト!$B$2:$B$30</xm:f>
          </x14:formula1>
          <xm:sqref>L10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9A46-5DF2-4382-80A6-82A9E92415EC}">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9784B2C2-301B-4B74-B5D0-5100B72147DB}"/>
    <dataValidation type="list" allowBlank="1" showInputMessage="1" showErrorMessage="1" sqref="X15:Z17 X21:Z22" xr:uid="{EFEBB5D8-85FF-48F6-BCC2-FB5591A01114}">
      <formula1>"✔"</formula1>
    </dataValidation>
    <dataValidation imeMode="halfAlpha" allowBlank="1" showInputMessage="1" showErrorMessage="1" sqref="S26:V28 J26:N28 S37:V37 J37:N37" xr:uid="{D7CDD8C1-69D1-4641-99BE-E75579775A1D}"/>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0B58CB9-B0A1-47CF-88D9-6DA766BFDF03}">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97D7-DB65-47F1-A5DF-121008A37857}">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69E31BBA-1A2A-42DF-985F-8E04EF84CBE5}"/>
    <dataValidation type="list" allowBlank="1" showInputMessage="1" showErrorMessage="1" sqref="X15:Z17 X21:Z22" xr:uid="{55B5DF53-B1DB-4CEC-928A-2C676FE4A48A}">
      <formula1>"✔"</formula1>
    </dataValidation>
    <dataValidation imeMode="halfAlpha" allowBlank="1" showInputMessage="1" showErrorMessage="1" sqref="S26:V28 J26:N28 S37:V37 J37:N37" xr:uid="{D7E59672-FDDD-42CB-B1C5-4CD6BC67B94A}"/>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C3EE951-260C-44C7-982A-A5C976609D25}">
          <x14:formula1>
            <xm:f>リスト!$B$2:$B$30</xm:f>
          </x14:formula1>
          <xm:sqref>L10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77C7C-80A3-4DDE-B7F2-F129B4CFFDFF}">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C5E554D4-5EF8-4B5D-A878-2326EC99499B}"/>
    <dataValidation type="list" allowBlank="1" showInputMessage="1" showErrorMessage="1" sqref="X15:Z17 X21:Z22" xr:uid="{0B10D48B-5F05-4A1A-809F-0376D8450CB3}">
      <formula1>"✔"</formula1>
    </dataValidation>
    <dataValidation imeMode="halfAlpha" allowBlank="1" showInputMessage="1" showErrorMessage="1" sqref="S26:V28 J26:N28 S37:V37 J37:N37" xr:uid="{568CEA8C-ABDC-45E2-A798-02FE28D03647}"/>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3854DE87-553B-4B5F-B50A-9ADECED5FC3D}">
          <x14:formula1>
            <xm:f>リスト!$B$2:$B$30</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CDF1-3C72-4128-9D1F-2A770E3C5783}">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4A3D2672-A8A7-457C-BEBC-F899A2E60DC4}"/>
    <dataValidation type="list" allowBlank="1" showInputMessage="1" showErrorMessage="1" sqref="X15:Z17 X21:Z22" xr:uid="{D4CE632E-3131-4130-9573-2ABD3EA59650}">
      <formula1>"✔"</formula1>
    </dataValidation>
    <dataValidation imeMode="halfAlpha" allowBlank="1" showInputMessage="1" showErrorMessage="1" sqref="S26:V28 J26:N28 S37:V37 J37:N37" xr:uid="{D2DD155B-007D-46C5-8B43-1A506ED4F2D3}"/>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093F564D-DCE5-4FA8-BEE8-8FB3B51267E3}">
          <x14:formula1>
            <xm:f>リスト!$B$2:$B$30</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DFE5-37AB-4B9A-88B9-F13A05CCCBCD}">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04EF2085-7F5B-4495-A1B8-0A6447E5E131}"/>
    <dataValidation type="list" allowBlank="1" showInputMessage="1" showErrorMessage="1" sqref="X15:Z17 X21:Z22" xr:uid="{DEA7E12E-FADA-458F-97DC-27C31F177BF3}">
      <formula1>"✔"</formula1>
    </dataValidation>
    <dataValidation imeMode="halfAlpha" allowBlank="1" showInputMessage="1" showErrorMessage="1" sqref="S26:V28 J26:N28 S37:V37 J37:N37" xr:uid="{252D612F-5EEB-4DD1-9474-55ABEDA2C1B7}"/>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1F2C4BE1-AA2A-404A-B941-7308476364B6}">
          <x14:formula1>
            <xm:f>リスト!$B$2:$B$30</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85C9-A71C-41F9-9F6A-122436D1ADCC}">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CBDDFFF8-AA63-43A7-A62B-14E7157255F6}"/>
    <dataValidation type="list" allowBlank="1" showInputMessage="1" showErrorMessage="1" sqref="X15:Z17 X21:Z22" xr:uid="{96CCD3A9-EEA6-4695-82E5-83A87A959B47}">
      <formula1>"✔"</formula1>
    </dataValidation>
    <dataValidation imeMode="halfAlpha" allowBlank="1" showInputMessage="1" showErrorMessage="1" sqref="S26:V28 J26:N28 S37:V37 J37:N37" xr:uid="{21D3AC10-21E3-41E9-B8AD-8F6D5B37492B}"/>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D8A129A2-F594-4051-87EC-C29A4DE19271}">
          <x14:formula1>
            <xm:f>リスト!$B$2:$B$30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3"/>
  <sheetViews>
    <sheetView showGridLines="0" showZeros="0" tabSelected="1" zoomScale="85" zoomScaleNormal="85" zoomScaleSheetLayoutView="100" workbookViewId="0">
      <selection activeCell="G5" sqref="G5"/>
    </sheetView>
  </sheetViews>
  <sheetFormatPr defaultColWidth="2.25" defaultRowHeight="12"/>
  <cols>
    <col min="1" max="38" width="3" style="1" customWidth="1"/>
    <col min="39" max="16384" width="2.25" style="1"/>
  </cols>
  <sheetData>
    <row r="1" spans="1:39" ht="13.5">
      <c r="A1" s="1" t="s">
        <v>225</v>
      </c>
      <c r="AM1" s="158"/>
    </row>
    <row r="2" spans="1:39" ht="22.5"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3" spans="1:39" ht="13.5">
      <c r="A3" s="87"/>
      <c r="B3" s="87"/>
      <c r="C3" s="159"/>
      <c r="D3" s="159"/>
      <c r="E3" s="87"/>
      <c r="F3" s="87"/>
      <c r="G3" s="87"/>
      <c r="H3" s="87"/>
      <c r="I3" s="87"/>
      <c r="J3" s="87"/>
      <c r="K3" s="87"/>
      <c r="L3" s="87"/>
      <c r="M3" s="87"/>
      <c r="N3" s="87"/>
      <c r="O3" s="87"/>
      <c r="P3" s="87"/>
      <c r="Q3" s="87"/>
      <c r="R3" s="87"/>
      <c r="S3" s="87"/>
      <c r="T3" s="87"/>
      <c r="U3" s="87"/>
      <c r="V3" s="87"/>
      <c r="W3" s="87"/>
      <c r="X3" s="87"/>
      <c r="Y3" s="87"/>
      <c r="Z3" s="87"/>
      <c r="AA3" s="87"/>
      <c r="AB3" s="95"/>
      <c r="AC3" s="94" t="s">
        <v>0</v>
      </c>
      <c r="AD3" s="283"/>
      <c r="AE3" s="283"/>
      <c r="AF3" s="96" t="s">
        <v>1</v>
      </c>
      <c r="AG3" s="283"/>
      <c r="AH3" s="283"/>
      <c r="AI3" s="96" t="s">
        <v>2</v>
      </c>
      <c r="AJ3" s="283"/>
      <c r="AK3" s="283"/>
      <c r="AL3" s="96" t="s">
        <v>3</v>
      </c>
      <c r="AM3" s="159"/>
    </row>
    <row r="4" spans="1:39" ht="45" customHeight="1">
      <c r="A4" s="87"/>
      <c r="B4" s="87"/>
      <c r="C4" s="159"/>
      <c r="D4" s="159"/>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39" ht="18" customHeight="1">
      <c r="A5" s="284" t="s">
        <v>224</v>
      </c>
      <c r="B5" s="284"/>
      <c r="C5" s="284"/>
      <c r="D5" s="284"/>
      <c r="E5" s="284"/>
      <c r="F5" s="284"/>
      <c r="G5" s="284"/>
      <c r="H5" s="87"/>
      <c r="I5" s="87" t="s">
        <v>4</v>
      </c>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row>
    <row r="6" spans="1:39" ht="45" customHeight="1">
      <c r="A6" s="158"/>
      <c r="B6" s="158"/>
      <c r="C6" s="158"/>
      <c r="D6" s="158"/>
      <c r="E6" s="158"/>
      <c r="F6" s="158"/>
      <c r="G6" s="158"/>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39" ht="15.75" customHeight="1">
      <c r="A7" s="158"/>
      <c r="B7" s="158"/>
      <c r="C7" s="158"/>
      <c r="D7" s="158"/>
      <c r="E7" s="158"/>
      <c r="F7" s="158"/>
      <c r="G7" s="158"/>
      <c r="H7" s="87"/>
      <c r="I7" s="87"/>
      <c r="J7" s="87"/>
      <c r="K7" s="87"/>
      <c r="L7" s="87"/>
      <c r="M7" s="87"/>
      <c r="N7" s="87"/>
      <c r="O7" s="87"/>
      <c r="P7" s="87"/>
      <c r="Q7" s="87"/>
      <c r="R7" s="87"/>
      <c r="S7" s="285" t="s">
        <v>307</v>
      </c>
      <c r="T7" s="285"/>
      <c r="U7" s="285"/>
      <c r="V7" s="285"/>
      <c r="W7" s="285"/>
      <c r="X7" s="285"/>
      <c r="Y7" s="285"/>
      <c r="Z7" s="285"/>
      <c r="AA7" s="285"/>
      <c r="AB7" s="285"/>
      <c r="AC7" s="285"/>
      <c r="AD7" s="285"/>
      <c r="AE7" s="285"/>
      <c r="AF7" s="285"/>
      <c r="AG7" s="285"/>
      <c r="AH7" s="285"/>
      <c r="AI7" s="285"/>
      <c r="AJ7" s="285"/>
      <c r="AK7" s="285"/>
      <c r="AL7" s="158"/>
      <c r="AM7" s="87"/>
    </row>
    <row r="8" spans="1:39" ht="15.75" customHeight="1">
      <c r="A8" s="158"/>
      <c r="B8" s="158"/>
      <c r="C8" s="158"/>
      <c r="D8" s="158"/>
      <c r="E8" s="158"/>
      <c r="F8" s="158"/>
      <c r="G8" s="158"/>
      <c r="H8" s="87"/>
      <c r="I8" s="87"/>
      <c r="J8" s="87"/>
      <c r="K8" s="87"/>
      <c r="L8" s="87"/>
      <c r="M8" s="87"/>
      <c r="N8" s="87"/>
      <c r="O8" s="87"/>
      <c r="P8" s="87"/>
      <c r="Q8" s="87"/>
      <c r="R8" s="87"/>
      <c r="S8" s="285" t="s">
        <v>5</v>
      </c>
      <c r="T8" s="285"/>
      <c r="U8" s="285"/>
      <c r="V8" s="285"/>
      <c r="W8" s="285"/>
      <c r="X8" s="285"/>
      <c r="Y8" s="285" t="s">
        <v>257</v>
      </c>
      <c r="Z8" s="285"/>
      <c r="AA8" s="285"/>
      <c r="AB8" s="285"/>
      <c r="AC8" s="285"/>
      <c r="AD8" s="285"/>
      <c r="AE8" s="285"/>
      <c r="AF8" s="285"/>
      <c r="AG8" s="285"/>
      <c r="AH8" s="285"/>
      <c r="AI8" s="285"/>
      <c r="AJ8" s="285"/>
      <c r="AK8" s="285"/>
      <c r="AL8" s="161"/>
      <c r="AM8" s="87"/>
    </row>
    <row r="9" spans="1:39" ht="60" customHeight="1">
      <c r="A9" s="158"/>
      <c r="B9" s="158"/>
      <c r="C9" s="158"/>
      <c r="D9" s="158"/>
      <c r="E9" s="158"/>
      <c r="F9" s="158"/>
      <c r="G9" s="158"/>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row>
    <row r="10" spans="1:39" ht="18" customHeight="1">
      <c r="A10" s="277" t="s">
        <v>252</v>
      </c>
      <c r="B10" s="277"/>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row>
    <row r="11" spans="1:39" ht="18" customHeight="1">
      <c r="A11" s="277" t="s">
        <v>253</v>
      </c>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row>
    <row r="12" spans="1:39" ht="56.25" customHeight="1">
      <c r="A12" s="87"/>
      <c r="B12" s="87"/>
      <c r="C12" s="159"/>
      <c r="D12" s="159"/>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row>
    <row r="13" spans="1:39" ht="13.5">
      <c r="A13" s="87" t="s">
        <v>200</v>
      </c>
      <c r="B13" s="87"/>
      <c r="C13" s="159"/>
      <c r="D13" s="159"/>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row>
    <row r="14" spans="1:39" ht="57.75" customHeight="1">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row>
    <row r="15" spans="1:39" ht="14.25" customHeight="1">
      <c r="A15" s="87"/>
      <c r="B15" s="278" t="s">
        <v>6</v>
      </c>
      <c r="C15" s="278"/>
      <c r="D15" s="278"/>
      <c r="E15" s="278"/>
      <c r="F15" s="278"/>
      <c r="G15" s="278"/>
      <c r="H15" s="278"/>
      <c r="I15" s="278"/>
      <c r="J15" s="278"/>
      <c r="K15" s="279">
        <f ca="1">SUM(X18:AB19)</f>
        <v>1300</v>
      </c>
      <c r="L15" s="278"/>
      <c r="M15" s="278"/>
      <c r="N15" s="278"/>
      <c r="O15" s="278"/>
      <c r="P15" s="278"/>
      <c r="Q15" s="278"/>
      <c r="R15" s="278"/>
      <c r="S15" s="87" t="s">
        <v>7</v>
      </c>
      <c r="T15" s="87"/>
      <c r="U15" s="87"/>
      <c r="V15" s="87"/>
      <c r="W15" s="87"/>
      <c r="X15" s="87"/>
      <c r="Y15" s="87"/>
      <c r="Z15" s="87"/>
      <c r="AA15" s="87"/>
      <c r="AB15" s="87"/>
      <c r="AC15" s="87"/>
      <c r="AD15" s="87"/>
      <c r="AE15" s="87"/>
      <c r="AF15" s="87"/>
      <c r="AG15" s="87"/>
      <c r="AH15" s="87"/>
      <c r="AI15" s="87"/>
      <c r="AJ15" s="87"/>
      <c r="AK15" s="87"/>
      <c r="AL15" s="87"/>
      <c r="AM15" s="87"/>
    </row>
    <row r="16" spans="1:39" ht="14.25" customHeight="1">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row>
    <row r="17" spans="1:39" ht="14.25" customHeight="1">
      <c r="A17" s="87"/>
      <c r="B17" s="87" t="s">
        <v>8</v>
      </c>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row>
    <row r="18" spans="1:39" ht="14.25" customHeight="1">
      <c r="A18" s="87"/>
      <c r="B18" s="87"/>
      <c r="C18" s="278" t="s">
        <v>217</v>
      </c>
      <c r="D18" s="278"/>
      <c r="E18" s="278"/>
      <c r="F18" s="278"/>
      <c r="G18" s="278"/>
      <c r="H18" s="278"/>
      <c r="I18" s="278"/>
      <c r="J18" s="278"/>
      <c r="K18" s="278"/>
      <c r="L18" s="278"/>
      <c r="M18" s="278"/>
      <c r="N18" s="278"/>
      <c r="O18" s="278"/>
      <c r="P18" s="278"/>
      <c r="Q18" s="278"/>
      <c r="R18" s="278"/>
      <c r="S18" s="278"/>
      <c r="T18" s="278"/>
      <c r="U18" s="278"/>
      <c r="V18" s="278"/>
      <c r="W18" s="278"/>
      <c r="X18" s="279">
        <f ca="1">SUM(申請額一覧!H5:H24)</f>
        <v>1300</v>
      </c>
      <c r="Y18" s="279"/>
      <c r="Z18" s="279"/>
      <c r="AA18" s="279"/>
      <c r="AB18" s="279"/>
      <c r="AC18" s="87" t="s">
        <v>7</v>
      </c>
      <c r="AD18" s="87"/>
      <c r="AE18" s="87"/>
      <c r="AF18" s="87"/>
      <c r="AG18" s="87"/>
      <c r="AH18" s="87"/>
      <c r="AI18" s="87"/>
      <c r="AJ18" s="87"/>
      <c r="AK18" s="87"/>
      <c r="AL18" s="87"/>
      <c r="AM18" s="87"/>
    </row>
    <row r="19" spans="1:39" ht="14.25" customHeight="1">
      <c r="A19" s="87"/>
      <c r="B19" s="87"/>
      <c r="C19" s="278"/>
      <c r="D19" s="278"/>
      <c r="E19" s="278"/>
      <c r="F19" s="278"/>
      <c r="G19" s="278"/>
      <c r="H19" s="278"/>
      <c r="I19" s="278"/>
      <c r="J19" s="278"/>
      <c r="K19" s="278"/>
      <c r="L19" s="278"/>
      <c r="M19" s="278"/>
      <c r="N19" s="278"/>
      <c r="O19" s="278"/>
      <c r="P19" s="278"/>
      <c r="Q19" s="278"/>
      <c r="R19" s="278"/>
      <c r="S19" s="278"/>
      <c r="T19" s="278"/>
      <c r="U19" s="278"/>
      <c r="V19" s="278"/>
      <c r="W19" s="278"/>
      <c r="X19" s="279"/>
      <c r="Y19" s="279"/>
      <c r="Z19" s="279"/>
      <c r="AA19" s="279"/>
      <c r="AB19" s="279"/>
      <c r="AC19" s="87"/>
      <c r="AD19" s="87"/>
      <c r="AE19" s="87"/>
      <c r="AF19" s="87"/>
      <c r="AG19" s="87"/>
      <c r="AH19" s="87"/>
      <c r="AI19" s="87"/>
      <c r="AJ19" s="87"/>
      <c r="AK19" s="87"/>
      <c r="AL19" s="87"/>
      <c r="AM19" s="87"/>
    </row>
    <row r="20" spans="1:39" ht="14.25" customHeight="1">
      <c r="A20" s="87"/>
      <c r="B20" s="87"/>
      <c r="C20" s="87"/>
      <c r="D20" s="87"/>
      <c r="E20" s="87"/>
      <c r="F20" s="87"/>
      <c r="G20" s="87"/>
      <c r="H20" s="87"/>
      <c r="I20" s="87"/>
      <c r="J20" s="87"/>
      <c r="K20" s="87"/>
      <c r="L20" s="87"/>
      <c r="M20" s="87"/>
      <c r="N20" s="87"/>
      <c r="O20" s="87"/>
      <c r="P20" s="87"/>
      <c r="Q20" s="87"/>
      <c r="R20" s="87"/>
      <c r="S20" s="87"/>
      <c r="T20" s="87"/>
      <c r="U20" s="87"/>
      <c r="V20" s="87"/>
      <c r="W20" s="87"/>
      <c r="X20" s="160"/>
      <c r="Y20" s="160"/>
      <c r="Z20" s="160"/>
      <c r="AA20" s="160"/>
      <c r="AB20" s="160"/>
      <c r="AC20" s="87"/>
      <c r="AD20" s="87"/>
      <c r="AE20" s="87"/>
      <c r="AF20" s="87"/>
      <c r="AG20" s="87"/>
      <c r="AH20" s="87"/>
      <c r="AI20" s="87"/>
      <c r="AJ20" s="87"/>
      <c r="AK20" s="87"/>
      <c r="AL20" s="87"/>
      <c r="AM20" s="87"/>
    </row>
    <row r="21" spans="1:39" ht="14.25" customHeight="1">
      <c r="A21" s="87"/>
      <c r="B21" s="87"/>
      <c r="C21" s="87"/>
      <c r="D21" s="87"/>
      <c r="E21" s="87"/>
      <c r="F21" s="87"/>
      <c r="G21" s="87"/>
      <c r="H21" s="87"/>
      <c r="I21" s="87"/>
      <c r="J21" s="87"/>
      <c r="K21" s="87"/>
      <c r="L21" s="87"/>
      <c r="M21" s="87"/>
      <c r="N21" s="87"/>
      <c r="O21" s="87"/>
      <c r="P21" s="87"/>
      <c r="Q21" s="87"/>
      <c r="R21" s="87"/>
      <c r="S21" s="87"/>
      <c r="T21" s="87"/>
      <c r="U21" s="87"/>
      <c r="V21" s="87"/>
      <c r="W21" s="87"/>
      <c r="X21" s="160"/>
      <c r="Y21" s="160"/>
      <c r="Z21" s="160"/>
      <c r="AA21" s="160"/>
      <c r="AB21" s="160"/>
      <c r="AC21" s="87"/>
      <c r="AD21" s="87"/>
      <c r="AE21" s="87"/>
      <c r="AF21" s="87"/>
      <c r="AG21" s="87"/>
      <c r="AH21" s="87"/>
      <c r="AI21" s="87"/>
      <c r="AJ21" s="87"/>
      <c r="AK21" s="87"/>
      <c r="AL21" s="87"/>
      <c r="AM21" s="87"/>
    </row>
    <row r="22" spans="1:39" ht="14.25" customHeight="1">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row>
    <row r="23" spans="1:39" ht="14.25" customHeight="1">
      <c r="B23" s="87" t="s">
        <v>9</v>
      </c>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row>
    <row r="24" spans="1:39" ht="14.25" customHeight="1">
      <c r="B24" s="87" t="s">
        <v>226</v>
      </c>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row>
    <row r="25" spans="1:39" ht="14.25" customHeight="1">
      <c r="B25" s="87" t="s">
        <v>222</v>
      </c>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row>
    <row r="26" spans="1:39" ht="14.25" customHeight="1">
      <c r="B26" s="87"/>
      <c r="C26" s="87"/>
      <c r="D26" s="87" t="s">
        <v>227</v>
      </c>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row>
    <row r="27" spans="1:39" ht="14.25" customHeight="1">
      <c r="B27" s="87" t="s">
        <v>228</v>
      </c>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row>
    <row r="31" spans="1:39">
      <c r="T31" s="1" t="s">
        <v>10</v>
      </c>
    </row>
    <row r="32" spans="1:39" ht="6" customHeight="1"/>
    <row r="33" spans="1:37" ht="18" customHeight="1">
      <c r="U33" s="276" t="s">
        <v>11</v>
      </c>
      <c r="V33" s="276"/>
      <c r="W33" s="276"/>
      <c r="X33" s="276"/>
      <c r="Y33" s="276"/>
      <c r="Z33" s="276"/>
      <c r="AA33" s="276"/>
      <c r="AB33" s="276" t="s">
        <v>258</v>
      </c>
      <c r="AC33" s="276"/>
      <c r="AD33" s="276"/>
      <c r="AE33" s="276"/>
      <c r="AF33" s="276"/>
      <c r="AG33" s="276"/>
      <c r="AH33" s="276"/>
      <c r="AI33" s="276"/>
      <c r="AJ33" s="276"/>
      <c r="AK33" s="276"/>
    </row>
    <row r="34" spans="1:37" ht="18.75" customHeight="1">
      <c r="U34" s="276" t="s">
        <v>12</v>
      </c>
      <c r="V34" s="276"/>
      <c r="W34" s="276"/>
      <c r="X34" s="276"/>
      <c r="Y34" s="276"/>
      <c r="Z34" s="276"/>
      <c r="AA34" s="276"/>
      <c r="AB34" s="276" t="s">
        <v>259</v>
      </c>
      <c r="AC34" s="276"/>
      <c r="AD34" s="276"/>
      <c r="AE34" s="276"/>
      <c r="AF34" s="276"/>
      <c r="AG34" s="276"/>
      <c r="AH34" s="276"/>
      <c r="AI34" s="276"/>
      <c r="AJ34" s="276"/>
      <c r="AK34" s="276"/>
    </row>
    <row r="35" spans="1:37" ht="18.75" customHeight="1">
      <c r="U35" s="276" t="s">
        <v>13</v>
      </c>
      <c r="V35" s="276"/>
      <c r="W35" s="276"/>
      <c r="X35" s="276"/>
      <c r="Y35" s="276"/>
      <c r="Z35" s="276"/>
      <c r="AA35" s="276"/>
      <c r="AB35" s="276" t="s">
        <v>260</v>
      </c>
      <c r="AC35" s="276"/>
      <c r="AD35" s="276"/>
      <c r="AE35" s="276"/>
      <c r="AF35" s="276"/>
      <c r="AG35" s="276"/>
      <c r="AH35" s="276"/>
      <c r="AI35" s="276"/>
      <c r="AJ35" s="276"/>
      <c r="AK35" s="276"/>
    </row>
    <row r="36" spans="1:37" ht="18.75" customHeight="1">
      <c r="U36" s="276" t="s">
        <v>14</v>
      </c>
      <c r="V36" s="276"/>
      <c r="W36" s="276"/>
      <c r="X36" s="280" t="s">
        <v>15</v>
      </c>
      <c r="Y36" s="281"/>
      <c r="Z36" s="281"/>
      <c r="AA36" s="282"/>
      <c r="AB36" s="276" t="s">
        <v>261</v>
      </c>
      <c r="AC36" s="276"/>
      <c r="AD36" s="276"/>
      <c r="AE36" s="276"/>
      <c r="AF36" s="276"/>
      <c r="AG36" s="276"/>
      <c r="AH36" s="276"/>
      <c r="AI36" s="276"/>
      <c r="AJ36" s="276"/>
      <c r="AK36" s="276"/>
    </row>
    <row r="37" spans="1:37" ht="18.75" customHeight="1">
      <c r="U37" s="276"/>
      <c r="V37" s="276"/>
      <c r="W37" s="276"/>
      <c r="X37" s="280" t="s">
        <v>16</v>
      </c>
      <c r="Y37" s="281"/>
      <c r="Z37" s="281"/>
      <c r="AA37" s="282"/>
      <c r="AB37" s="276" t="s">
        <v>262</v>
      </c>
      <c r="AC37" s="276"/>
      <c r="AD37" s="276"/>
      <c r="AE37" s="276"/>
      <c r="AF37" s="276"/>
      <c r="AG37" s="276"/>
      <c r="AH37" s="276"/>
      <c r="AI37" s="276"/>
      <c r="AJ37" s="276"/>
      <c r="AK37" s="276"/>
    </row>
    <row r="38" spans="1:37"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6">
    <mergeCell ref="AJ3:AK3"/>
    <mergeCell ref="AG3:AH3"/>
    <mergeCell ref="AD3:AE3"/>
    <mergeCell ref="A5:G5"/>
    <mergeCell ref="U33:AA33"/>
    <mergeCell ref="X18:AB18"/>
    <mergeCell ref="X19:AB19"/>
    <mergeCell ref="A11:AM11"/>
    <mergeCell ref="Y8:AK8"/>
    <mergeCell ref="S8:X8"/>
    <mergeCell ref="S7:AK7"/>
    <mergeCell ref="U36:W37"/>
    <mergeCell ref="A10:AM10"/>
    <mergeCell ref="U34:AA34"/>
    <mergeCell ref="U35:AA35"/>
    <mergeCell ref="AB33:AK33"/>
    <mergeCell ref="AB34:AK34"/>
    <mergeCell ref="AB35:AK35"/>
    <mergeCell ref="AB36:AK36"/>
    <mergeCell ref="B15:J15"/>
    <mergeCell ref="K15:R15"/>
    <mergeCell ref="C19:W19"/>
    <mergeCell ref="C18:W18"/>
    <mergeCell ref="AB37:AK37"/>
    <mergeCell ref="X36:AA36"/>
    <mergeCell ref="X37:AA37"/>
  </mergeCells>
  <phoneticPr fontId="4"/>
  <printOptions horizontalCentered="1"/>
  <pageMargins left="0.55118110236220474" right="0.55118110236220474" top="0.82677165354330717" bottom="0.23622047244094491" header="0.51181102362204722" footer="0.35433070866141736"/>
  <pageSetup paperSize="9" scale="7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12A1-6A0E-40D3-AB96-BC56401CBCB9}">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9B8D47F9-69A3-438D-B3B8-A7B14A841FAD}"/>
    <dataValidation type="list" allowBlank="1" showInputMessage="1" showErrorMessage="1" sqref="X15:Z17 X21:Z22" xr:uid="{0A3655A7-3D05-4646-8B46-051925513CC1}">
      <formula1>"✔"</formula1>
    </dataValidation>
    <dataValidation imeMode="halfAlpha" allowBlank="1" showInputMessage="1" showErrorMessage="1" sqref="S26:V28 J26:N28 S37:V37 J37:N37" xr:uid="{EF4424A0-8E0D-43A5-9EC9-4D244DF4BB76}"/>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E25A6005-E808-4C31-8852-09116897C72C}">
          <x14:formula1>
            <xm:f>リスト!$B$2:$B$30</xm:f>
          </x14:formula1>
          <xm:sqref>L10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DC88-0658-4E91-976A-3D848C9E5DEB}">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8F86B337-8EBC-4CBD-8948-B5C436068823}"/>
    <dataValidation type="list" allowBlank="1" showInputMessage="1" showErrorMessage="1" sqref="X15:Z17 X21:Z22" xr:uid="{B4ED009A-6EE5-4DFA-9942-526F18568B18}">
      <formula1>"✔"</formula1>
    </dataValidation>
    <dataValidation imeMode="halfAlpha" allowBlank="1" showInputMessage="1" showErrorMessage="1" sqref="S26:V28 J26:N28 S37:V37 J37:N37" xr:uid="{B3FBE7B4-3A4A-4756-8597-ED104CD35ACF}"/>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8A9D4B5A-4C0D-406D-AD0F-30E87B93645D}">
          <x14:formula1>
            <xm:f>リスト!$B$2:$B$30</xm:f>
          </x14:formula1>
          <xm:sqref>L10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6BA3-58AF-4066-B7BA-FFA5D488A92B}">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37022234-6C35-4BD1-B245-93E93483C6A4}"/>
    <dataValidation type="list" allowBlank="1" showInputMessage="1" showErrorMessage="1" sqref="X15:Z17 X21:Z22" xr:uid="{FFB5427C-3FE7-4142-AEF4-5D2D56FB3A10}">
      <formula1>"✔"</formula1>
    </dataValidation>
    <dataValidation imeMode="halfAlpha" allowBlank="1" showInputMessage="1" showErrorMessage="1" sqref="S26:V28 J26:N28 S37:V37 J37:N37" xr:uid="{77C47F47-E4EA-4212-9535-7C2D1B68F941}"/>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1A9443F3-8478-47FA-A449-41990156D535}">
          <x14:formula1>
            <xm:f>リスト!$B$2:$B$30</xm:f>
          </x14:formula1>
          <xm:sqref>L10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10A8-5D73-423D-84FF-626AF7A5F7A7}">
  <sheetPr>
    <pageSetUpPr fitToPage="1"/>
  </sheetPr>
  <dimension ref="A1:AV62"/>
  <sheetViews>
    <sheetView showGridLines="0" showZeros="0" zoomScaleNormal="100" zoomScaleSheetLayoutView="100" workbookViewId="0">
      <selection activeCell="M31" sqref="M31:S31"/>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8EC2AD30-F19B-461E-87EA-FDE2BC49C5E9}"/>
    <dataValidation type="list" allowBlank="1" showInputMessage="1" showErrorMessage="1" sqref="X15:Z17 X21:Z22" xr:uid="{8A987887-35B7-4D58-B7EC-B3978D962A3C}">
      <formula1>"✔"</formula1>
    </dataValidation>
    <dataValidation imeMode="halfAlpha" allowBlank="1" showInputMessage="1" showErrorMessage="1" sqref="S26:V28 J26:N28 S37:V37 J37:N37" xr:uid="{0E5DA8DA-1CA2-417C-8F18-FD760FEF9A2E}"/>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0ED79C0-91F9-4BCD-A08A-E743E18A3931}">
          <x14:formula1>
            <xm:f>リスト!$B$2:$B$30</xm:f>
          </x14:formula1>
          <xm:sqref>L10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99A7-8C1A-4575-A8D2-7127CECCBDF8}">
  <sheetPr>
    <pageSetUpPr fitToPage="1"/>
  </sheetPr>
  <dimension ref="A1:AV62"/>
  <sheetViews>
    <sheetView showGridLines="0" showZeros="0" topLeftCell="A8"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48D3BF95-7644-414B-8A34-0D7BB86C65F2}"/>
    <dataValidation type="list" allowBlank="1" showInputMessage="1" showErrorMessage="1" sqref="X15:Z17 X21:Z22" xr:uid="{A9264CAC-DE5B-4911-A17A-67761DE60C21}">
      <formula1>"✔"</formula1>
    </dataValidation>
    <dataValidation imeMode="halfAlpha" allowBlank="1" showInputMessage="1" showErrorMessage="1" sqref="S26:V28 J26:N28 S37:V37 J37:N37" xr:uid="{447B58CA-03C0-42C0-96C4-1FDEB95E1E21}"/>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D8D3E5BD-63A0-426B-8329-8E92BAD6E928}">
          <x14:formula1>
            <xm:f>リスト!$B$2:$B$30</xm:f>
          </x14:formula1>
          <xm:sqref>L10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tabSelected="1" zoomScale="50" zoomScaleNormal="50" zoomScaleSheetLayoutView="55" workbookViewId="0">
      <selection activeCell="G5" sqref="G5"/>
    </sheetView>
  </sheetViews>
  <sheetFormatPr defaultColWidth="9" defaultRowHeight="13.5"/>
  <cols>
    <col min="1" max="1" width="6" style="98" customWidth="1"/>
    <col min="2" max="2" width="6.125" style="98" customWidth="1"/>
    <col min="3" max="3" width="6.75" style="98" customWidth="1"/>
    <col min="4" max="4" width="5.625" style="98" customWidth="1"/>
    <col min="5" max="5" width="13.625" style="98" customWidth="1"/>
    <col min="6" max="7" width="9.375" style="98" customWidth="1"/>
    <col min="8" max="12" width="8.75" style="98" customWidth="1"/>
    <col min="13" max="14" width="5.75" style="98" customWidth="1"/>
    <col min="15" max="16" width="13.75" style="98" customWidth="1"/>
    <col min="17" max="27" width="5.75" style="98" customWidth="1"/>
    <col min="28" max="16384" width="9" style="98"/>
  </cols>
  <sheetData>
    <row r="1" spans="1:25" ht="37.5" customHeight="1">
      <c r="A1" s="411" t="s">
        <v>231</v>
      </c>
      <c r="B1" s="411"/>
      <c r="C1" s="411"/>
      <c r="D1" s="411"/>
      <c r="E1" s="411"/>
      <c r="F1" s="411"/>
      <c r="G1" s="411"/>
      <c r="H1" s="411"/>
      <c r="I1" s="411"/>
      <c r="J1" s="411"/>
      <c r="K1" s="411"/>
      <c r="L1" s="411"/>
      <c r="M1" s="411"/>
      <c r="N1" s="411"/>
      <c r="O1" s="411"/>
      <c r="P1" s="411"/>
      <c r="Q1" s="411"/>
      <c r="R1" s="411"/>
      <c r="S1" s="411"/>
      <c r="T1" s="411"/>
      <c r="U1" s="411"/>
      <c r="V1" s="411"/>
      <c r="W1" s="411"/>
      <c r="X1" s="411"/>
      <c r="Y1" s="411"/>
    </row>
    <row r="2" spans="1:25" s="99" customFormat="1" ht="77.25" customHeight="1"/>
    <row r="3" spans="1:25" s="99" customFormat="1" ht="39" customHeight="1">
      <c r="K3" s="99" t="s">
        <v>21</v>
      </c>
    </row>
    <row r="4" spans="1:25" s="99" customFormat="1" ht="50.25" customHeight="1">
      <c r="K4" s="100" t="s">
        <v>156</v>
      </c>
      <c r="L4" s="412"/>
      <c r="M4" s="412"/>
      <c r="N4" s="412"/>
      <c r="O4" s="101" t="s">
        <v>157</v>
      </c>
      <c r="P4" s="412"/>
      <c r="Q4" s="412"/>
      <c r="R4" s="412"/>
      <c r="S4" s="413"/>
    </row>
    <row r="5" spans="1:25" s="99" customFormat="1" ht="51.75" customHeight="1">
      <c r="K5" s="414" t="str">
        <f>申請書!AB33</f>
        <v>福島市○○町○-○</v>
      </c>
      <c r="L5" s="415"/>
      <c r="M5" s="415"/>
      <c r="N5" s="415"/>
      <c r="O5" s="415"/>
      <c r="P5" s="415"/>
      <c r="Q5" s="415"/>
      <c r="R5" s="415"/>
      <c r="S5" s="415"/>
      <c r="T5" s="415"/>
      <c r="U5" s="415"/>
      <c r="V5" s="415"/>
      <c r="W5" s="415"/>
      <c r="X5" s="415"/>
      <c r="Y5"/>
    </row>
    <row r="6" spans="1:25" s="99" customFormat="1" ht="69" customHeight="1">
      <c r="K6" s="102" t="s">
        <v>158</v>
      </c>
      <c r="L6" s="102"/>
      <c r="M6" s="416">
        <f>申請書!Y7</f>
        <v>0</v>
      </c>
      <c r="N6" s="416"/>
      <c r="O6" s="416"/>
      <c r="P6" s="416"/>
      <c r="Q6" s="416"/>
      <c r="R6" s="416"/>
      <c r="S6" s="416"/>
      <c r="T6" s="416"/>
      <c r="U6" s="416"/>
      <c r="V6" s="416"/>
      <c r="W6" s="416"/>
      <c r="X6" s="416"/>
      <c r="Y6"/>
    </row>
    <row r="7" spans="1:25" s="99" customFormat="1" ht="69" customHeight="1">
      <c r="K7" s="410" t="s">
        <v>159</v>
      </c>
      <c r="L7" s="410"/>
      <c r="M7" s="177" t="str">
        <f>申請書!Y8</f>
        <v>理事長　○○　○○</v>
      </c>
      <c r="N7" s="177"/>
      <c r="O7" s="177"/>
      <c r="P7" s="177"/>
      <c r="Q7" s="177"/>
      <c r="R7" s="177"/>
      <c r="S7" s="177"/>
      <c r="T7" s="177"/>
      <c r="U7" s="177"/>
      <c r="V7" s="177"/>
      <c r="W7" s="177"/>
      <c r="X7" s="177"/>
      <c r="Y7" s="103"/>
    </row>
    <row r="8" spans="1:25" s="99" customFormat="1" ht="15" customHeight="1"/>
    <row r="9" spans="1:25" s="104" customFormat="1" ht="61.5" customHeight="1">
      <c r="J9" s="345" t="s">
        <v>161</v>
      </c>
      <c r="K9" s="345"/>
      <c r="L9" s="345"/>
      <c r="M9" s="345"/>
      <c r="N9" s="345"/>
      <c r="O9" s="345"/>
      <c r="P9" s="345"/>
      <c r="Q9" s="345"/>
      <c r="R9" s="345"/>
      <c r="S9" s="345"/>
      <c r="T9" s="345"/>
      <c r="U9" s="345"/>
      <c r="V9" s="345"/>
      <c r="W9" s="345"/>
      <c r="X9" s="345"/>
      <c r="Y9" s="345"/>
    </row>
    <row r="10" spans="1:25" s="99" customFormat="1" ht="12" customHeight="1">
      <c r="A10" s="103"/>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row>
    <row r="11" spans="1:25" s="99" customFormat="1" ht="15.75" customHeight="1" thickBot="1">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row>
    <row r="12" spans="1:25" s="99" customFormat="1" ht="52.5" customHeight="1" thickBot="1">
      <c r="A12" s="400" t="s">
        <v>162</v>
      </c>
      <c r="B12" s="401"/>
      <c r="C12" s="401"/>
      <c r="D12" s="401"/>
      <c r="E12" s="401"/>
      <c r="F12" s="401"/>
      <c r="G12" s="401"/>
      <c r="H12" s="401"/>
      <c r="I12" s="401"/>
      <c r="J12" s="401"/>
      <c r="K12" s="401"/>
      <c r="L12" s="401"/>
      <c r="M12" s="401"/>
      <c r="N12" s="401"/>
      <c r="O12" s="401"/>
      <c r="P12" s="401"/>
      <c r="Q12" s="401"/>
      <c r="R12" s="401"/>
      <c r="S12" s="401"/>
      <c r="T12" s="401"/>
      <c r="U12" s="401"/>
      <c r="V12" s="401"/>
      <c r="W12" s="401"/>
      <c r="X12" s="402"/>
      <c r="Y12" s="103"/>
    </row>
    <row r="13" spans="1:25" s="104" customFormat="1" ht="30.75" customHeight="1" thickBot="1">
      <c r="A13" s="106"/>
      <c r="X13" s="107"/>
      <c r="Y13" s="103"/>
    </row>
    <row r="14" spans="1:25" s="104" customFormat="1" ht="90.75" customHeight="1" thickBot="1">
      <c r="A14" s="106"/>
      <c r="B14" s="403" t="s">
        <v>163</v>
      </c>
      <c r="C14" s="404"/>
      <c r="D14" s="404"/>
      <c r="E14" s="404"/>
      <c r="F14" s="404"/>
      <c r="G14" s="404"/>
      <c r="H14" s="404"/>
      <c r="I14" s="404"/>
      <c r="J14" s="405"/>
      <c r="K14" s="406"/>
      <c r="L14" s="406"/>
      <c r="M14" s="406"/>
      <c r="N14" s="406"/>
      <c r="O14" s="406"/>
      <c r="P14" s="406"/>
      <c r="Q14" s="406"/>
      <c r="R14" s="406"/>
      <c r="S14" s="406"/>
      <c r="T14" s="406"/>
      <c r="U14" s="406"/>
      <c r="V14" s="406"/>
      <c r="W14" s="407"/>
      <c r="X14" s="107"/>
      <c r="Y14" s="106"/>
    </row>
    <row r="15" spans="1:25" s="104" customFormat="1" ht="26.25" customHeight="1">
      <c r="A15" s="106"/>
      <c r="P15" s="408"/>
      <c r="Q15" s="408"/>
      <c r="R15" s="408"/>
      <c r="S15" s="408"/>
      <c r="T15" s="408"/>
      <c r="X15" s="107"/>
      <c r="Y15" s="106"/>
    </row>
    <row r="16" spans="1:25" s="104" customFormat="1" ht="67.5" customHeight="1" thickBot="1">
      <c r="A16" s="106"/>
      <c r="B16" s="99" t="s">
        <v>164</v>
      </c>
      <c r="P16" s="409"/>
      <c r="Q16" s="409"/>
      <c r="R16" s="409"/>
      <c r="S16" s="409"/>
      <c r="T16" s="409"/>
      <c r="U16" s="108"/>
      <c r="V16" s="108"/>
      <c r="W16" s="108"/>
      <c r="X16" s="107"/>
      <c r="Y16" s="106"/>
    </row>
    <row r="17" spans="1:33" s="104" customFormat="1" ht="96" customHeight="1" thickBot="1">
      <c r="A17" s="106"/>
      <c r="B17" s="388" t="s">
        <v>165</v>
      </c>
      <c r="C17" s="393"/>
      <c r="D17" s="393"/>
      <c r="E17" s="394"/>
      <c r="F17" s="395"/>
      <c r="G17" s="396"/>
      <c r="H17" s="396"/>
      <c r="I17" s="396"/>
      <c r="J17" s="384"/>
      <c r="K17" s="397"/>
      <c r="L17" s="351" t="s">
        <v>166</v>
      </c>
      <c r="M17" s="392"/>
      <c r="N17" s="392"/>
      <c r="O17" s="398"/>
      <c r="P17" s="399"/>
      <c r="Q17" s="396"/>
      <c r="R17" s="396"/>
      <c r="S17" s="396"/>
      <c r="T17" s="396"/>
      <c r="U17" s="384"/>
      <c r="V17" s="385"/>
      <c r="W17" s="386"/>
      <c r="X17" s="107"/>
      <c r="Y17" s="106"/>
      <c r="AB17" s="387" t="s">
        <v>167</v>
      </c>
      <c r="AC17" s="387"/>
      <c r="AD17" s="387"/>
      <c r="AE17" s="387"/>
      <c r="AF17" s="387"/>
      <c r="AG17" s="387"/>
    </row>
    <row r="18" spans="1:33" s="104" customFormat="1" ht="96" customHeight="1" thickBot="1">
      <c r="A18" s="106"/>
      <c r="B18" s="388" t="s">
        <v>168</v>
      </c>
      <c r="C18" s="361"/>
      <c r="D18" s="361"/>
      <c r="E18" s="389"/>
      <c r="F18" s="390"/>
      <c r="G18" s="359"/>
      <c r="H18" s="359"/>
      <c r="I18" s="359"/>
      <c r="J18" s="359"/>
      <c r="K18" s="391"/>
      <c r="L18" s="351" t="s">
        <v>169</v>
      </c>
      <c r="M18" s="392"/>
      <c r="N18" s="392"/>
      <c r="O18" s="392"/>
      <c r="P18" s="358"/>
      <c r="Q18" s="359"/>
      <c r="R18" s="359"/>
      <c r="S18" s="359"/>
      <c r="T18" s="359"/>
      <c r="U18" s="359"/>
      <c r="V18" s="359"/>
      <c r="W18" s="391"/>
      <c r="X18" s="107"/>
      <c r="Y18" s="106"/>
    </row>
    <row r="19" spans="1:33" s="104" customFormat="1" ht="111" customHeight="1" thickBot="1">
      <c r="A19" s="106"/>
      <c r="B19" s="351" t="s">
        <v>170</v>
      </c>
      <c r="C19" s="352"/>
      <c r="D19" s="352"/>
      <c r="E19" s="352"/>
      <c r="F19" s="353"/>
      <c r="G19" s="354"/>
      <c r="H19" s="354"/>
      <c r="I19" s="354"/>
      <c r="J19" s="354"/>
      <c r="K19" s="355"/>
      <c r="L19" s="356" t="s">
        <v>171</v>
      </c>
      <c r="M19" s="357"/>
      <c r="N19" s="357"/>
      <c r="O19" s="357"/>
      <c r="P19" s="358"/>
      <c r="Q19" s="359"/>
      <c r="R19" s="359"/>
      <c r="S19" s="359"/>
      <c r="T19" s="359"/>
      <c r="U19" s="359"/>
      <c r="V19" s="359"/>
      <c r="W19" s="109"/>
      <c r="X19" s="107"/>
      <c r="Y19" s="106"/>
    </row>
    <row r="20" spans="1:33" s="104" customFormat="1" ht="27" customHeight="1">
      <c r="A20" s="106"/>
      <c r="B20" s="110"/>
      <c r="C20" s="110"/>
      <c r="D20" s="110"/>
      <c r="E20" s="110"/>
      <c r="J20" s="111"/>
      <c r="K20" s="111"/>
      <c r="L20" s="111"/>
      <c r="M20" s="111"/>
      <c r="N20" s="110"/>
      <c r="O20" s="110"/>
      <c r="P20" s="110"/>
      <c r="Q20" s="112"/>
      <c r="R20" s="112"/>
      <c r="X20" s="107"/>
      <c r="Y20" s="106"/>
    </row>
    <row r="21" spans="1:33" s="104" customFormat="1" ht="27.95" customHeight="1">
      <c r="A21" s="106"/>
      <c r="B21" s="113" t="s">
        <v>172</v>
      </c>
      <c r="C21" s="110"/>
      <c r="D21" s="110"/>
      <c r="E21" s="110"/>
      <c r="F21" s="110"/>
      <c r="G21" s="110"/>
      <c r="H21" s="110"/>
      <c r="I21" s="110"/>
      <c r="J21" s="110"/>
      <c r="K21" s="110"/>
      <c r="L21" s="110"/>
      <c r="M21" s="110"/>
      <c r="N21" s="110"/>
      <c r="O21" s="110"/>
      <c r="P21" s="114"/>
      <c r="Q21" s="114"/>
      <c r="R21" s="114"/>
      <c r="S21" s="114"/>
      <c r="T21" s="112"/>
      <c r="U21" s="112"/>
      <c r="X21" s="107"/>
      <c r="Y21" s="106"/>
    </row>
    <row r="22" spans="1:33" s="116" customFormat="1" ht="27.95" customHeight="1">
      <c r="A22" s="115"/>
      <c r="C22" s="117" t="s">
        <v>173</v>
      </c>
      <c r="D22" s="118"/>
      <c r="E22" s="118"/>
      <c r="F22" s="118"/>
      <c r="G22" s="118"/>
      <c r="H22" s="118"/>
      <c r="I22" s="118"/>
      <c r="J22" s="118"/>
      <c r="K22" s="118"/>
      <c r="L22" s="118"/>
      <c r="M22" s="118"/>
      <c r="N22" s="118"/>
      <c r="O22" s="118"/>
      <c r="P22" s="119"/>
      <c r="Q22" s="119"/>
      <c r="R22" s="119"/>
      <c r="S22" s="119"/>
      <c r="T22" s="117"/>
      <c r="U22" s="117"/>
      <c r="V22" s="117"/>
      <c r="X22" s="120"/>
      <c r="Y22" s="106"/>
    </row>
    <row r="23" spans="1:33" s="116" customFormat="1" ht="27.95" customHeight="1" thickBot="1">
      <c r="A23" s="115"/>
      <c r="C23" s="117" t="s">
        <v>174</v>
      </c>
      <c r="D23" s="118"/>
      <c r="E23" s="118"/>
      <c r="F23" s="118"/>
      <c r="G23" s="118"/>
      <c r="H23" s="118"/>
      <c r="I23" s="118"/>
      <c r="J23" s="118"/>
      <c r="K23" s="118"/>
      <c r="L23" s="118"/>
      <c r="M23" s="118"/>
      <c r="N23" s="118"/>
      <c r="O23" s="118"/>
      <c r="P23" s="119"/>
      <c r="Q23" s="119"/>
      <c r="R23" s="119"/>
      <c r="S23" s="119"/>
      <c r="T23" s="117"/>
      <c r="U23" s="117"/>
      <c r="V23" s="117"/>
      <c r="X23" s="120"/>
      <c r="Y23" s="106"/>
    </row>
    <row r="24" spans="1:33" s="116" customFormat="1" ht="74.25" customHeight="1" thickBot="1">
      <c r="A24" s="115"/>
      <c r="B24" s="360" t="s">
        <v>175</v>
      </c>
      <c r="C24" s="361"/>
      <c r="D24" s="361"/>
      <c r="E24" s="362"/>
      <c r="F24" s="352" t="s">
        <v>176</v>
      </c>
      <c r="G24" s="369"/>
      <c r="H24" s="370"/>
      <c r="I24" s="371"/>
      <c r="J24" s="371"/>
      <c r="K24" s="371"/>
      <c r="L24" s="371"/>
      <c r="M24" s="371"/>
      <c r="N24" s="371"/>
      <c r="O24" s="372" t="s">
        <v>177</v>
      </c>
      <c r="P24" s="373"/>
      <c r="Q24" s="374"/>
      <c r="R24" s="375"/>
      <c r="S24" s="376"/>
      <c r="X24" s="120"/>
      <c r="Y24" s="106"/>
    </row>
    <row r="25" spans="1:33" s="116" customFormat="1" ht="74.25" customHeight="1" thickBot="1">
      <c r="A25" s="115"/>
      <c r="B25" s="363"/>
      <c r="C25" s="364"/>
      <c r="D25" s="364"/>
      <c r="E25" s="365"/>
      <c r="F25" s="352" t="s">
        <v>178</v>
      </c>
      <c r="G25" s="352"/>
      <c r="H25" s="377"/>
      <c r="I25" s="371"/>
      <c r="J25" s="371"/>
      <c r="K25" s="371"/>
      <c r="L25" s="371"/>
      <c r="M25" s="371"/>
      <c r="N25" s="378"/>
      <c r="O25" s="372" t="s">
        <v>179</v>
      </c>
      <c r="P25" s="373"/>
      <c r="Q25" s="377"/>
      <c r="R25" s="371"/>
      <c r="S25" s="371"/>
      <c r="T25" s="378"/>
      <c r="U25" s="118"/>
      <c r="V25" s="118"/>
      <c r="W25" s="118"/>
      <c r="X25" s="120"/>
      <c r="Y25" s="106"/>
    </row>
    <row r="26" spans="1:33" s="104" customFormat="1" ht="73.5" customHeight="1" thickBot="1">
      <c r="A26" s="106"/>
      <c r="B26" s="363"/>
      <c r="C26" s="364"/>
      <c r="D26" s="364"/>
      <c r="E26" s="365"/>
      <c r="F26" s="379" t="s">
        <v>180</v>
      </c>
      <c r="G26" s="380"/>
      <c r="H26" s="121">
        <v>1</v>
      </c>
      <c r="I26" s="122"/>
      <c r="J26" s="122"/>
      <c r="K26" s="122"/>
      <c r="L26" s="123">
        <v>0</v>
      </c>
      <c r="M26" s="381"/>
      <c r="N26" s="382"/>
      <c r="O26" s="382"/>
      <c r="X26" s="107"/>
      <c r="Y26" s="106"/>
    </row>
    <row r="27" spans="1:33" s="104" customFormat="1" ht="73.5" customHeight="1" thickBot="1">
      <c r="A27" s="106"/>
      <c r="B27" s="366"/>
      <c r="C27" s="367"/>
      <c r="D27" s="367"/>
      <c r="E27" s="368"/>
      <c r="F27" s="367" t="s">
        <v>181</v>
      </c>
      <c r="G27" s="383"/>
      <c r="H27" s="124"/>
      <c r="I27" s="125"/>
      <c r="J27" s="125"/>
      <c r="K27" s="125"/>
      <c r="L27" s="125"/>
      <c r="M27" s="125"/>
      <c r="N27" s="125"/>
      <c r="O27" s="126">
        <v>1</v>
      </c>
      <c r="P27" s="340" t="s">
        <v>182</v>
      </c>
      <c r="Q27" s="341"/>
      <c r="R27" s="341"/>
      <c r="S27" s="341"/>
      <c r="T27" s="341"/>
      <c r="U27" s="341"/>
      <c r="V27" s="341"/>
      <c r="W27" s="341"/>
      <c r="X27" s="342"/>
      <c r="Y27" s="106"/>
    </row>
    <row r="28" spans="1:33" s="104" customFormat="1" ht="30" customHeight="1" thickBot="1">
      <c r="A28" s="127"/>
      <c r="B28" s="128"/>
      <c r="C28" s="128"/>
      <c r="D28" s="128"/>
      <c r="E28" s="128"/>
      <c r="F28" s="128"/>
      <c r="G28" s="128"/>
      <c r="H28" s="129"/>
      <c r="I28" s="128"/>
      <c r="J28" s="128"/>
      <c r="K28" s="128"/>
      <c r="L28" s="128"/>
      <c r="M28" s="128"/>
      <c r="N28" s="128"/>
      <c r="O28" s="128"/>
      <c r="P28" s="128"/>
      <c r="Q28" s="128"/>
      <c r="R28" s="128"/>
      <c r="S28" s="128"/>
      <c r="T28" s="128"/>
      <c r="U28" s="128"/>
      <c r="V28" s="128"/>
      <c r="W28" s="128"/>
      <c r="X28" s="130"/>
      <c r="Y28" s="106"/>
    </row>
    <row r="29" spans="1:33" s="104" customFormat="1" ht="36" customHeight="1">
      <c r="A29" s="178" t="s">
        <v>249</v>
      </c>
    </row>
    <row r="30" spans="1:33" s="104" customFormat="1" ht="61.5" customHeight="1">
      <c r="J30" s="345" t="s">
        <v>183</v>
      </c>
      <c r="K30" s="345"/>
      <c r="L30" s="345"/>
      <c r="M30" s="345"/>
      <c r="N30" s="345"/>
      <c r="O30" s="345"/>
      <c r="P30" s="345"/>
      <c r="Q30" s="345"/>
      <c r="R30" s="345"/>
      <c r="S30" s="345"/>
      <c r="T30" s="345"/>
      <c r="U30" s="345"/>
      <c r="V30" s="345"/>
      <c r="W30" s="345"/>
      <c r="X30" s="345"/>
      <c r="Y30" s="345"/>
    </row>
    <row r="31" spans="1:33" s="99" customFormat="1" ht="69" customHeight="1">
      <c r="D31" s="346"/>
      <c r="E31" s="346"/>
      <c r="F31" s="346"/>
      <c r="G31" s="346"/>
      <c r="H31" s="346"/>
      <c r="I31" s="346"/>
      <c r="J31" s="103"/>
      <c r="K31" s="347" t="s">
        <v>184</v>
      </c>
      <c r="L31" s="347"/>
      <c r="M31" s="348"/>
      <c r="N31" s="348"/>
      <c r="O31" s="348"/>
      <c r="P31" s="348"/>
      <c r="Q31" s="348" t="s">
        <v>160</v>
      </c>
      <c r="R31" s="348"/>
      <c r="S31" s="348"/>
      <c r="T31" s="348"/>
      <c r="U31" s="348"/>
      <c r="V31" s="348"/>
      <c r="W31" s="348"/>
      <c r="X31" s="348"/>
      <c r="Y31" s="103"/>
    </row>
    <row r="32" spans="1:33" s="99" customFormat="1" ht="69" customHeight="1">
      <c r="D32" s="346"/>
      <c r="E32" s="346"/>
      <c r="F32" s="346"/>
      <c r="G32" s="346"/>
      <c r="H32" s="346"/>
      <c r="I32" s="346"/>
      <c r="J32" s="103"/>
      <c r="K32" s="349" t="s">
        <v>15</v>
      </c>
      <c r="L32" s="349"/>
      <c r="M32" s="350"/>
      <c r="N32" s="350"/>
      <c r="O32" s="350"/>
      <c r="P32" s="350"/>
      <c r="Q32" s="350"/>
      <c r="R32" s="350"/>
      <c r="S32" s="350"/>
      <c r="T32" s="350"/>
      <c r="U32" s="350"/>
      <c r="V32" s="350"/>
      <c r="W32" s="350"/>
      <c r="X32" s="350"/>
      <c r="Y32" s="103"/>
    </row>
    <row r="33" spans="1:25" s="99" customFormat="1" ht="69" customHeight="1">
      <c r="K33" s="343" t="s">
        <v>185</v>
      </c>
      <c r="L33" s="343"/>
      <c r="M33" s="344"/>
      <c r="N33" s="344"/>
      <c r="O33" s="344"/>
      <c r="P33" s="344"/>
      <c r="Q33" s="344"/>
      <c r="R33" s="344"/>
      <c r="S33" s="344"/>
      <c r="T33" s="344"/>
      <c r="U33" s="344"/>
      <c r="V33" s="344"/>
      <c r="W33" s="344"/>
      <c r="X33" s="344"/>
      <c r="Y33" s="103"/>
    </row>
    <row r="34" spans="1:25" s="104" customFormat="1" ht="96.75" customHeight="1"/>
    <row r="35" spans="1:25" ht="32.25" hidden="1" customHeight="1">
      <c r="A35" s="131" t="s">
        <v>186</v>
      </c>
    </row>
    <row r="36" spans="1:25" s="104" customFormat="1" ht="39.950000000000003" customHeight="1"/>
    <row r="37" spans="1:25" s="104" customFormat="1" ht="30" customHeight="1"/>
    <row r="38" spans="1:25" s="104" customFormat="1" ht="30" customHeight="1"/>
    <row r="39" spans="1:25" s="104" customFormat="1" ht="21"/>
    <row r="40" spans="1:25" s="104" customFormat="1" ht="21"/>
    <row r="41" spans="1:25" s="104" customFormat="1" ht="21"/>
    <row r="42" spans="1:25" s="104" customFormat="1" ht="21"/>
    <row r="43" spans="1:25" ht="21">
      <c r="Y43" s="104"/>
    </row>
    <row r="44" spans="1:25" ht="21">
      <c r="Y44" s="104"/>
    </row>
  </sheetData>
  <dataConsolidate/>
  <mergeCells count="49">
    <mergeCell ref="K7:L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55118110236220474" right="0.55118110236220474" top="0.82677165354330717" bottom="0.23622047244094491" header="0.51181102362204722" footer="0.35433070866141736"/>
  <pageSetup paperSize="9" scale="44"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38"/>
  <sheetViews>
    <sheetView topLeftCell="A22" workbookViewId="0">
      <selection activeCell="B37" sqref="B32:B37"/>
    </sheetView>
  </sheetViews>
  <sheetFormatPr defaultRowHeight="13.5"/>
  <cols>
    <col min="2" max="2" width="39.125" bestFit="1" customWidth="1"/>
  </cols>
  <sheetData>
    <row r="1" spans="1:4">
      <c r="B1" t="s">
        <v>187</v>
      </c>
    </row>
    <row r="2" spans="1:4">
      <c r="A2">
        <v>1</v>
      </c>
      <c r="B2" t="s">
        <v>188</v>
      </c>
      <c r="C2">
        <v>200</v>
      </c>
      <c r="D2" t="s">
        <v>139</v>
      </c>
    </row>
    <row r="3" spans="1:4">
      <c r="A3">
        <v>2</v>
      </c>
      <c r="B3" t="s">
        <v>189</v>
      </c>
      <c r="C3">
        <v>300</v>
      </c>
      <c r="D3" t="s">
        <v>139</v>
      </c>
    </row>
    <row r="4" spans="1:4">
      <c r="A4">
        <v>3</v>
      </c>
      <c r="B4" t="s">
        <v>190</v>
      </c>
      <c r="C4">
        <v>400</v>
      </c>
      <c r="D4" t="s">
        <v>139</v>
      </c>
    </row>
    <row r="5" spans="1:4">
      <c r="A5">
        <v>4</v>
      </c>
      <c r="B5" t="s">
        <v>191</v>
      </c>
      <c r="C5">
        <v>500</v>
      </c>
      <c r="D5" t="s">
        <v>139</v>
      </c>
    </row>
    <row r="6" spans="1:4">
      <c r="A6">
        <v>5</v>
      </c>
      <c r="B6" t="s">
        <v>143</v>
      </c>
      <c r="C6">
        <v>200</v>
      </c>
      <c r="D6" t="s">
        <v>139</v>
      </c>
    </row>
    <row r="7" spans="1:4">
      <c r="A7">
        <v>6</v>
      </c>
      <c r="B7" t="s">
        <v>144</v>
      </c>
      <c r="C7">
        <v>200</v>
      </c>
      <c r="D7" t="s">
        <v>139</v>
      </c>
    </row>
    <row r="8" spans="1:4">
      <c r="A8">
        <v>7</v>
      </c>
      <c r="B8" t="s">
        <v>145</v>
      </c>
      <c r="C8">
        <v>200</v>
      </c>
      <c r="D8" t="s">
        <v>139</v>
      </c>
    </row>
    <row r="9" spans="1:4">
      <c r="A9">
        <v>8</v>
      </c>
      <c r="B9" t="s">
        <v>192</v>
      </c>
      <c r="C9">
        <v>200</v>
      </c>
      <c r="D9" t="s">
        <v>139</v>
      </c>
    </row>
    <row r="10" spans="1:4">
      <c r="A10">
        <v>9</v>
      </c>
      <c r="B10" t="s">
        <v>193</v>
      </c>
      <c r="C10">
        <v>300</v>
      </c>
      <c r="D10" t="s">
        <v>142</v>
      </c>
    </row>
    <row r="11" spans="1:4">
      <c r="A11">
        <v>10</v>
      </c>
      <c r="B11" t="s">
        <v>194</v>
      </c>
      <c r="C11">
        <v>400</v>
      </c>
      <c r="D11" t="s">
        <v>142</v>
      </c>
    </row>
    <row r="12" spans="1:4">
      <c r="A12">
        <v>11</v>
      </c>
      <c r="B12" t="s">
        <v>195</v>
      </c>
      <c r="C12">
        <v>200</v>
      </c>
      <c r="D12" t="s">
        <v>139</v>
      </c>
    </row>
    <row r="13" spans="1:4">
      <c r="A13">
        <v>12</v>
      </c>
      <c r="B13" t="s">
        <v>219</v>
      </c>
      <c r="C13">
        <v>200</v>
      </c>
      <c r="D13" t="s">
        <v>139</v>
      </c>
    </row>
    <row r="14" spans="1:4">
      <c r="A14">
        <v>13</v>
      </c>
      <c r="B14" t="s">
        <v>149</v>
      </c>
      <c r="C14">
        <v>200</v>
      </c>
      <c r="D14" t="s">
        <v>139</v>
      </c>
    </row>
    <row r="15" spans="1:4">
      <c r="A15">
        <v>14</v>
      </c>
      <c r="B15" t="s">
        <v>146</v>
      </c>
      <c r="C15">
        <v>200</v>
      </c>
      <c r="D15" t="s">
        <v>139</v>
      </c>
    </row>
    <row r="16" spans="1:4">
      <c r="A16">
        <v>15</v>
      </c>
      <c r="B16" t="s">
        <v>147</v>
      </c>
      <c r="C16">
        <v>200</v>
      </c>
      <c r="D16" t="s">
        <v>139</v>
      </c>
    </row>
    <row r="17" spans="1:6">
      <c r="A17">
        <v>16</v>
      </c>
      <c r="B17" t="s">
        <v>196</v>
      </c>
      <c r="C17">
        <v>200</v>
      </c>
      <c r="D17" t="s">
        <v>139</v>
      </c>
    </row>
    <row r="18" spans="1:6">
      <c r="A18">
        <v>17</v>
      </c>
      <c r="B18" t="s">
        <v>140</v>
      </c>
      <c r="C18">
        <v>200</v>
      </c>
      <c r="D18" t="s">
        <v>139</v>
      </c>
    </row>
    <row r="19" spans="1:6">
      <c r="A19">
        <v>18</v>
      </c>
      <c r="B19" t="s">
        <v>150</v>
      </c>
      <c r="C19">
        <v>200</v>
      </c>
      <c r="D19" t="s">
        <v>139</v>
      </c>
    </row>
    <row r="20" spans="1:6">
      <c r="A20">
        <v>19</v>
      </c>
      <c r="B20" t="s">
        <v>197</v>
      </c>
      <c r="C20">
        <v>200</v>
      </c>
      <c r="D20" t="s">
        <v>139</v>
      </c>
    </row>
    <row r="21" spans="1:6">
      <c r="A21">
        <v>20</v>
      </c>
      <c r="B21" t="s">
        <v>220</v>
      </c>
      <c r="C21">
        <v>200</v>
      </c>
      <c r="D21" t="s">
        <v>139</v>
      </c>
    </row>
    <row r="22" spans="1:6">
      <c r="A22">
        <v>21</v>
      </c>
      <c r="B22" t="s">
        <v>151</v>
      </c>
      <c r="C22">
        <v>200</v>
      </c>
      <c r="D22" t="s">
        <v>139</v>
      </c>
    </row>
    <row r="23" spans="1:6">
      <c r="A23">
        <v>22</v>
      </c>
      <c r="B23" t="s">
        <v>148</v>
      </c>
      <c r="C23">
        <v>200</v>
      </c>
      <c r="D23" t="s">
        <v>139</v>
      </c>
    </row>
    <row r="24" spans="1:6">
      <c r="A24">
        <v>23</v>
      </c>
      <c r="B24" t="s">
        <v>152</v>
      </c>
      <c r="C24">
        <v>6</v>
      </c>
      <c r="D24" t="s">
        <v>142</v>
      </c>
      <c r="E24">
        <v>18</v>
      </c>
      <c r="F24" t="s">
        <v>210</v>
      </c>
    </row>
    <row r="25" spans="1:6">
      <c r="A25">
        <v>24</v>
      </c>
      <c r="B25" t="s">
        <v>154</v>
      </c>
      <c r="C25">
        <v>6</v>
      </c>
      <c r="D25" t="s">
        <v>142</v>
      </c>
      <c r="E25">
        <v>18</v>
      </c>
      <c r="F25" t="s">
        <v>210</v>
      </c>
    </row>
    <row r="26" spans="1:6">
      <c r="A26">
        <v>25</v>
      </c>
      <c r="B26" t="s">
        <v>155</v>
      </c>
      <c r="C26">
        <v>6</v>
      </c>
      <c r="D26" t="s">
        <v>142</v>
      </c>
      <c r="E26">
        <v>18</v>
      </c>
      <c r="F26" t="s">
        <v>210</v>
      </c>
    </row>
    <row r="27" spans="1:6">
      <c r="A27">
        <v>26</v>
      </c>
      <c r="B27" t="s">
        <v>153</v>
      </c>
      <c r="C27">
        <v>6</v>
      </c>
      <c r="D27" t="s">
        <v>142</v>
      </c>
      <c r="E27">
        <v>18</v>
      </c>
      <c r="F27" t="s">
        <v>210</v>
      </c>
    </row>
    <row r="28" spans="1:6">
      <c r="A28">
        <v>27</v>
      </c>
      <c r="B28" t="s">
        <v>141</v>
      </c>
      <c r="C28">
        <v>6</v>
      </c>
      <c r="D28" t="s">
        <v>142</v>
      </c>
      <c r="E28">
        <v>18</v>
      </c>
      <c r="F28" t="s">
        <v>210</v>
      </c>
    </row>
    <row r="29" spans="1:6">
      <c r="A29">
        <v>28</v>
      </c>
      <c r="B29" t="s">
        <v>198</v>
      </c>
      <c r="C29">
        <v>6</v>
      </c>
      <c r="D29" t="s">
        <v>142</v>
      </c>
      <c r="E29">
        <v>18</v>
      </c>
      <c r="F29" t="s">
        <v>210</v>
      </c>
    </row>
    <row r="30" spans="1:6">
      <c r="A30">
        <v>29</v>
      </c>
      <c r="B30" t="s">
        <v>199</v>
      </c>
      <c r="C30">
        <v>6</v>
      </c>
      <c r="D30" t="s">
        <v>142</v>
      </c>
      <c r="E30">
        <v>18</v>
      </c>
      <c r="F30" t="s">
        <v>210</v>
      </c>
    </row>
    <row r="38" spans="2:2">
      <c r="B38" t="s">
        <v>211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1"/>
  <sheetViews>
    <sheetView showGridLines="0" showZeros="0" tabSelected="1" zoomScaleNormal="100" zoomScaleSheetLayoutView="100" workbookViewId="0">
      <selection activeCell="G5" sqref="G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11.625" style="2" customWidth="1"/>
    <col min="9" max="9" width="7.375" style="2" hidden="1" customWidth="1"/>
    <col min="10" max="10" width="7.625" style="2" hidden="1" customWidth="1"/>
    <col min="11" max="11" width="4.375" style="2" bestFit="1" customWidth="1"/>
    <col min="12" max="12" width="2.25" style="2"/>
    <col min="13" max="14" width="5.75" style="2" customWidth="1"/>
    <col min="15" max="16" width="13.75" style="2" customWidth="1"/>
    <col min="17" max="27" width="5.75" style="2" customWidth="1"/>
    <col min="28" max="16384" width="2.25" style="2"/>
  </cols>
  <sheetData>
    <row r="1" spans="1:11">
      <c r="A1" s="2" t="s">
        <v>229</v>
      </c>
    </row>
    <row r="2" spans="1:11">
      <c r="A2" s="82"/>
    </row>
    <row r="3" spans="1:11" ht="18" customHeight="1">
      <c r="A3" s="288" t="s">
        <v>17</v>
      </c>
      <c r="B3" s="287" t="s">
        <v>18</v>
      </c>
      <c r="C3" s="289" t="s">
        <v>19</v>
      </c>
      <c r="D3" s="287" t="s">
        <v>20</v>
      </c>
      <c r="E3" s="287" t="s">
        <v>15</v>
      </c>
      <c r="F3" s="292" t="s">
        <v>21</v>
      </c>
      <c r="G3" s="290" t="s">
        <v>22</v>
      </c>
      <c r="H3" s="249" t="s">
        <v>23</v>
      </c>
      <c r="I3" s="217"/>
      <c r="J3" s="218"/>
      <c r="K3" s="286" t="s">
        <v>24</v>
      </c>
    </row>
    <row r="4" spans="1:11" ht="56.25">
      <c r="A4" s="288"/>
      <c r="B4" s="287"/>
      <c r="C4" s="289"/>
      <c r="D4" s="287"/>
      <c r="E4" s="287"/>
      <c r="F4" s="293"/>
      <c r="G4" s="291"/>
      <c r="H4" s="81" t="s">
        <v>217</v>
      </c>
      <c r="I4" s="81" t="s">
        <v>218</v>
      </c>
      <c r="J4" s="92" t="s">
        <v>25</v>
      </c>
      <c r="K4" s="245"/>
    </row>
    <row r="5" spans="1:11" ht="22.5" customHeight="1">
      <c r="A5" s="83">
        <f>ROW()-4</f>
        <v>1</v>
      </c>
      <c r="B5" s="97" t="str">
        <f ca="1">IFERROR(INDIRECT("個票"&amp;$A5&amp;"！$t$7"),"")</f>
        <v>訪問介護事業所●●</v>
      </c>
      <c r="C5" s="97" t="str">
        <f ca="1">IFERROR(INDIRECT("個票"&amp;$A5&amp;"！$h$7"),"")</f>
        <v>○○</v>
      </c>
      <c r="D5" s="97" t="str">
        <f ca="1">IFERROR(INDIRECT("個票"&amp;$A5&amp;"！$l$10"),"")</f>
        <v>訪問介護事業所　上記以外であって、1月あたり延べ訪問回数201回以上2,000回以下</v>
      </c>
      <c r="E5" s="97" t="str">
        <f ca="1">IFERROR(INDIRECT("個票"&amp;$A5&amp;"！$w$9"),"")</f>
        <v>024-521-○○○○</v>
      </c>
      <c r="F5" s="97" t="str">
        <f ca="1">IFERROR(INDIRECT("個票"&amp;$A5&amp;"！$ｄ$9")&amp;INDIRECT("個票"&amp;$A5&amp;"！$ｈ$9"),"")</f>
        <v>福島県福島市○○○</v>
      </c>
      <c r="G5" s="97" t="str">
        <f ca="1">IF(J5&gt;0,申請書!$S$7,"")</f>
        <v>（法人名）社会福祉法人○○○○</v>
      </c>
      <c r="H5" s="86">
        <f t="shared" ref="H5:H24" ca="1" si="0">IFERROR(INDIRECT("個票"&amp;$A5&amp;"！$ai$27"),"")</f>
        <v>400</v>
      </c>
      <c r="I5" s="157" t="str">
        <f t="shared" ref="I5:I24" ca="1" si="1">IFERROR(INDIRECT("個票"&amp;$A5&amp;"！$ai$47"),"")</f>
        <v/>
      </c>
      <c r="J5" s="86">
        <f ca="1">SUM(H5,I5)</f>
        <v>400</v>
      </c>
      <c r="K5" s="93"/>
    </row>
    <row r="6" spans="1:11" ht="22.5" customHeight="1">
      <c r="A6" s="83">
        <f t="shared" ref="A6:A24" si="2">ROW()-4</f>
        <v>2</v>
      </c>
      <c r="B6" s="97" t="str">
        <f t="shared" ref="B6:B24" ca="1" si="3">IFERROR(INDIRECT("個票"&amp;$A6&amp;"！$t$7"),"")</f>
        <v>デイサービス■■</v>
      </c>
      <c r="C6" s="97" t="str">
        <f t="shared" ref="C6:C24" ca="1" si="4">IFERROR(INDIRECT("個票"&amp;$A6&amp;"！$h$7"),"")</f>
        <v>○○</v>
      </c>
      <c r="D6" s="97" t="str">
        <f t="shared" ref="D6:D24" ca="1" si="5">IFERROR(INDIRECT("個票"&amp;$A6&amp;"！$l$10"),"")</f>
        <v>通所介護事業所　1月あたり延べ利用者数301人以上600人以下</v>
      </c>
      <c r="E6" s="97" t="str">
        <f t="shared" ref="E6:E24" ca="1" si="6">IFERROR(INDIRECT("個票"&amp;$A6&amp;"！$w$9"),"")</f>
        <v>024-521-○○○○</v>
      </c>
      <c r="F6" s="97" t="str">
        <f t="shared" ref="F6:F24" ca="1" si="7">IFERROR(INDIRECT("個票"&amp;$A6&amp;"！$ｄ$9")&amp;INDIRECT("個票"&amp;$A6&amp;"！$ｈ$9"),"")</f>
        <v>福島県郡山市■■■</v>
      </c>
      <c r="G6" s="97" t="str">
        <f ca="1">IF(J6&gt;0,申請書!$S$7,"")</f>
        <v>（法人名）社会福祉法人○○○○</v>
      </c>
      <c r="H6" s="86">
        <f t="shared" ca="1" si="0"/>
        <v>300</v>
      </c>
      <c r="I6" s="157" t="str">
        <f t="shared" ca="1" si="1"/>
        <v/>
      </c>
      <c r="J6" s="86">
        <f ca="1">SUM(H6,I6)</f>
        <v>300</v>
      </c>
      <c r="K6" s="93"/>
    </row>
    <row r="7" spans="1:11" ht="22.5" customHeight="1">
      <c r="A7" s="83">
        <f t="shared" si="2"/>
        <v>3</v>
      </c>
      <c r="B7" s="97" t="str">
        <f t="shared" ca="1" si="3"/>
        <v>特別養護老人ホーム▲▲</v>
      </c>
      <c r="C7" s="97" t="str">
        <f t="shared" ca="1" si="4"/>
        <v>○○</v>
      </c>
      <c r="D7" s="97" t="str">
        <f t="shared" ca="1" si="5"/>
        <v>介護老人福祉施設</v>
      </c>
      <c r="E7" s="97" t="str">
        <f t="shared" ca="1" si="6"/>
        <v>0246-●●-●●●●</v>
      </c>
      <c r="F7" s="97" t="str">
        <f t="shared" ca="1" si="7"/>
        <v>福島県いわき市●●</v>
      </c>
      <c r="G7" s="97" t="str">
        <f ca="1">IF(J7&gt;0,申請書!$S$7,"")</f>
        <v>（法人名）社会福祉法人○○○○</v>
      </c>
      <c r="H7" s="86">
        <f t="shared" ca="1" si="0"/>
        <v>600</v>
      </c>
      <c r="I7" s="157">
        <f t="shared" ca="1" si="1"/>
        <v>0</v>
      </c>
      <c r="J7" s="86">
        <f t="shared" ref="J7:J18" ca="1" si="8">SUM(H7,I7)</f>
        <v>600</v>
      </c>
      <c r="K7" s="93"/>
    </row>
    <row r="8" spans="1:11" ht="22.5" customHeight="1">
      <c r="A8" s="83">
        <f t="shared" si="2"/>
        <v>4</v>
      </c>
      <c r="B8" s="97">
        <f t="shared" ca="1" si="3"/>
        <v>0</v>
      </c>
      <c r="C8" s="97">
        <f t="shared" ca="1" si="4"/>
        <v>0</v>
      </c>
      <c r="D8" s="97">
        <f t="shared" ca="1" si="5"/>
        <v>0</v>
      </c>
      <c r="E8" s="97">
        <f t="shared" ca="1" si="6"/>
        <v>0</v>
      </c>
      <c r="F8" s="97" t="str">
        <f t="shared" ca="1" si="7"/>
        <v>福島県</v>
      </c>
      <c r="G8" s="97" t="str">
        <f ca="1">IF(J8&gt;0,申請書!$S$7,"")</f>
        <v/>
      </c>
      <c r="H8" s="86">
        <f t="shared" ca="1" si="0"/>
        <v>0</v>
      </c>
      <c r="I8" s="157" t="str">
        <f t="shared" ca="1" si="1"/>
        <v/>
      </c>
      <c r="J8" s="86">
        <f t="shared" ca="1" si="8"/>
        <v>0</v>
      </c>
      <c r="K8" s="93"/>
    </row>
    <row r="9" spans="1:11" ht="22.5" customHeight="1">
      <c r="A9" s="83">
        <f t="shared" si="2"/>
        <v>5</v>
      </c>
      <c r="B9" s="97">
        <f t="shared" ca="1" si="3"/>
        <v>0</v>
      </c>
      <c r="C9" s="97">
        <f t="shared" ca="1" si="4"/>
        <v>0</v>
      </c>
      <c r="D9" s="97">
        <f t="shared" ca="1" si="5"/>
        <v>0</v>
      </c>
      <c r="E9" s="97">
        <f t="shared" ca="1" si="6"/>
        <v>0</v>
      </c>
      <c r="F9" s="97" t="str">
        <f t="shared" ca="1" si="7"/>
        <v>福島県</v>
      </c>
      <c r="G9" s="97" t="str">
        <f ca="1">IF(J9&gt;0,申請書!$S$7,"")</f>
        <v/>
      </c>
      <c r="H9" s="86">
        <f t="shared" ca="1" si="0"/>
        <v>0</v>
      </c>
      <c r="I9" s="157" t="str">
        <f t="shared" ca="1" si="1"/>
        <v/>
      </c>
      <c r="J9" s="86">
        <f t="shared" ca="1" si="8"/>
        <v>0</v>
      </c>
      <c r="K9" s="93"/>
    </row>
    <row r="10" spans="1:11" ht="22.5" customHeight="1">
      <c r="A10" s="83">
        <f t="shared" si="2"/>
        <v>6</v>
      </c>
      <c r="B10" s="97">
        <f t="shared" ca="1" si="3"/>
        <v>0</v>
      </c>
      <c r="C10" s="97">
        <f t="shared" ca="1" si="4"/>
        <v>0</v>
      </c>
      <c r="D10" s="97">
        <f t="shared" ca="1" si="5"/>
        <v>0</v>
      </c>
      <c r="E10" s="97">
        <f t="shared" ca="1" si="6"/>
        <v>0</v>
      </c>
      <c r="F10" s="97" t="str">
        <f t="shared" ca="1" si="7"/>
        <v>福島県</v>
      </c>
      <c r="G10" s="97" t="str">
        <f ca="1">IF(J10&gt;0,申請書!$S$7,"")</f>
        <v/>
      </c>
      <c r="H10" s="86">
        <f t="shared" ca="1" si="0"/>
        <v>0</v>
      </c>
      <c r="I10" s="157" t="str">
        <f t="shared" ca="1" si="1"/>
        <v/>
      </c>
      <c r="J10" s="86">
        <f t="shared" ca="1" si="8"/>
        <v>0</v>
      </c>
      <c r="K10" s="93"/>
    </row>
    <row r="11" spans="1:11" ht="22.5" customHeight="1">
      <c r="A11" s="83">
        <f t="shared" si="2"/>
        <v>7</v>
      </c>
      <c r="B11" s="97">
        <f t="shared" ca="1" si="3"/>
        <v>0</v>
      </c>
      <c r="C11" s="97">
        <f t="shared" ca="1" si="4"/>
        <v>0</v>
      </c>
      <c r="D11" s="97">
        <f t="shared" ca="1" si="5"/>
        <v>0</v>
      </c>
      <c r="E11" s="97">
        <f t="shared" ca="1" si="6"/>
        <v>0</v>
      </c>
      <c r="F11" s="97" t="str">
        <f t="shared" ca="1" si="7"/>
        <v>福島県</v>
      </c>
      <c r="G11" s="97" t="str">
        <f ca="1">IF(J11&gt;0,申請書!$S$7,"")</f>
        <v/>
      </c>
      <c r="H11" s="86">
        <f t="shared" ca="1" si="0"/>
        <v>0</v>
      </c>
      <c r="I11" s="157" t="str">
        <f t="shared" ca="1" si="1"/>
        <v/>
      </c>
      <c r="J11" s="86">
        <f t="shared" ca="1" si="8"/>
        <v>0</v>
      </c>
      <c r="K11" s="93"/>
    </row>
    <row r="12" spans="1:11" ht="22.5" customHeight="1">
      <c r="A12" s="83">
        <f t="shared" si="2"/>
        <v>8</v>
      </c>
      <c r="B12" s="97">
        <f t="shared" ca="1" si="3"/>
        <v>0</v>
      </c>
      <c r="C12" s="97">
        <f t="shared" ca="1" si="4"/>
        <v>0</v>
      </c>
      <c r="D12" s="97">
        <f t="shared" ca="1" si="5"/>
        <v>0</v>
      </c>
      <c r="E12" s="97">
        <f t="shared" ca="1" si="6"/>
        <v>0</v>
      </c>
      <c r="F12" s="97" t="str">
        <f t="shared" ca="1" si="7"/>
        <v>福島県</v>
      </c>
      <c r="G12" s="97" t="str">
        <f ca="1">IF(J12&gt;0,申請書!$S$7,"")</f>
        <v/>
      </c>
      <c r="H12" s="86">
        <f t="shared" ca="1" si="0"/>
        <v>0</v>
      </c>
      <c r="I12" s="157" t="str">
        <f t="shared" ca="1" si="1"/>
        <v/>
      </c>
      <c r="J12" s="86">
        <f t="shared" ca="1" si="8"/>
        <v>0</v>
      </c>
      <c r="K12" s="93"/>
    </row>
    <row r="13" spans="1:11" ht="22.5" customHeight="1">
      <c r="A13" s="83">
        <f t="shared" si="2"/>
        <v>9</v>
      </c>
      <c r="B13" s="97">
        <f t="shared" ca="1" si="3"/>
        <v>0</v>
      </c>
      <c r="C13" s="97">
        <f t="shared" ca="1" si="4"/>
        <v>0</v>
      </c>
      <c r="D13" s="97">
        <f t="shared" ca="1" si="5"/>
        <v>0</v>
      </c>
      <c r="E13" s="97">
        <f t="shared" ca="1" si="6"/>
        <v>0</v>
      </c>
      <c r="F13" s="97" t="str">
        <f t="shared" ca="1" si="7"/>
        <v>福島県</v>
      </c>
      <c r="G13" s="97" t="str">
        <f ca="1">IF(J13&gt;0,申請書!$S$7,"")</f>
        <v/>
      </c>
      <c r="H13" s="86">
        <f t="shared" ca="1" si="0"/>
        <v>0</v>
      </c>
      <c r="I13" s="157" t="str">
        <f t="shared" ca="1" si="1"/>
        <v/>
      </c>
      <c r="J13" s="86">
        <f t="shared" ca="1" si="8"/>
        <v>0</v>
      </c>
      <c r="K13" s="93"/>
    </row>
    <row r="14" spans="1:11" ht="22.5" customHeight="1">
      <c r="A14" s="83">
        <f t="shared" si="2"/>
        <v>10</v>
      </c>
      <c r="B14" s="97">
        <f t="shared" ca="1" si="3"/>
        <v>0</v>
      </c>
      <c r="C14" s="97">
        <f t="shared" ca="1" si="4"/>
        <v>0</v>
      </c>
      <c r="D14" s="97">
        <f t="shared" ca="1" si="5"/>
        <v>0</v>
      </c>
      <c r="E14" s="97">
        <f t="shared" ca="1" si="6"/>
        <v>0</v>
      </c>
      <c r="F14" s="97" t="str">
        <f t="shared" ca="1" si="7"/>
        <v>福島県</v>
      </c>
      <c r="G14" s="97" t="str">
        <f ca="1">IF(J14&gt;0,申請書!$S$7,"")</f>
        <v/>
      </c>
      <c r="H14" s="86">
        <f t="shared" ca="1" si="0"/>
        <v>0</v>
      </c>
      <c r="I14" s="157" t="str">
        <f t="shared" ca="1" si="1"/>
        <v/>
      </c>
      <c r="J14" s="86">
        <f t="shared" ca="1" si="8"/>
        <v>0</v>
      </c>
      <c r="K14" s="93"/>
    </row>
    <row r="15" spans="1:11" ht="22.5" customHeight="1">
      <c r="A15" s="83">
        <f t="shared" si="2"/>
        <v>11</v>
      </c>
      <c r="B15" s="97">
        <f t="shared" ca="1" si="3"/>
        <v>0</v>
      </c>
      <c r="C15" s="97">
        <f t="shared" ca="1" si="4"/>
        <v>0</v>
      </c>
      <c r="D15" s="97">
        <f t="shared" ca="1" si="5"/>
        <v>0</v>
      </c>
      <c r="E15" s="97">
        <f t="shared" ca="1" si="6"/>
        <v>0</v>
      </c>
      <c r="F15" s="97" t="str">
        <f t="shared" ca="1" si="7"/>
        <v>福島県</v>
      </c>
      <c r="G15" s="97" t="str">
        <f ca="1">IF(J15&gt;0,申請書!$S$7,"")</f>
        <v/>
      </c>
      <c r="H15" s="86">
        <f t="shared" ca="1" si="0"/>
        <v>0</v>
      </c>
      <c r="I15" s="157" t="str">
        <f t="shared" ca="1" si="1"/>
        <v/>
      </c>
      <c r="J15" s="86">
        <f t="shared" ca="1" si="8"/>
        <v>0</v>
      </c>
      <c r="K15" s="93"/>
    </row>
    <row r="16" spans="1:11" ht="22.5" customHeight="1">
      <c r="A16" s="83">
        <f t="shared" si="2"/>
        <v>12</v>
      </c>
      <c r="B16" s="97">
        <f t="shared" ca="1" si="3"/>
        <v>0</v>
      </c>
      <c r="C16" s="97">
        <f t="shared" ca="1" si="4"/>
        <v>0</v>
      </c>
      <c r="D16" s="97">
        <f t="shared" ca="1" si="5"/>
        <v>0</v>
      </c>
      <c r="E16" s="97">
        <f t="shared" ca="1" si="6"/>
        <v>0</v>
      </c>
      <c r="F16" s="97" t="str">
        <f t="shared" ca="1" si="7"/>
        <v>福島県</v>
      </c>
      <c r="G16" s="97" t="str">
        <f ca="1">IF(J16&gt;0,申請書!$S$7,"")</f>
        <v/>
      </c>
      <c r="H16" s="86">
        <f t="shared" ca="1" si="0"/>
        <v>0</v>
      </c>
      <c r="I16" s="157" t="str">
        <f t="shared" ca="1" si="1"/>
        <v/>
      </c>
      <c r="J16" s="86">
        <f t="shared" ca="1" si="8"/>
        <v>0</v>
      </c>
      <c r="K16" s="93"/>
    </row>
    <row r="17" spans="1:11" ht="22.5" customHeight="1">
      <c r="A17" s="83">
        <f t="shared" si="2"/>
        <v>13</v>
      </c>
      <c r="B17" s="97">
        <f t="shared" ca="1" si="3"/>
        <v>0</v>
      </c>
      <c r="C17" s="97">
        <f t="shared" ca="1" si="4"/>
        <v>0</v>
      </c>
      <c r="D17" s="97">
        <f t="shared" ca="1" si="5"/>
        <v>0</v>
      </c>
      <c r="E17" s="97">
        <f t="shared" ca="1" si="6"/>
        <v>0</v>
      </c>
      <c r="F17" s="97" t="str">
        <f t="shared" ca="1" si="7"/>
        <v>福島県</v>
      </c>
      <c r="G17" s="97" t="str">
        <f ca="1">IF(J17&gt;0,申請書!$S$7,"")</f>
        <v/>
      </c>
      <c r="H17" s="86">
        <f t="shared" ca="1" si="0"/>
        <v>0</v>
      </c>
      <c r="I17" s="157" t="str">
        <f t="shared" ca="1" si="1"/>
        <v/>
      </c>
      <c r="J17" s="86">
        <f t="shared" ca="1" si="8"/>
        <v>0</v>
      </c>
      <c r="K17" s="93"/>
    </row>
    <row r="18" spans="1:11" ht="22.5" customHeight="1">
      <c r="A18" s="83">
        <f t="shared" si="2"/>
        <v>14</v>
      </c>
      <c r="B18" s="97">
        <f t="shared" ca="1" si="3"/>
        <v>0</v>
      </c>
      <c r="C18" s="97">
        <f t="shared" ca="1" si="4"/>
        <v>0</v>
      </c>
      <c r="D18" s="97">
        <f t="shared" ca="1" si="5"/>
        <v>0</v>
      </c>
      <c r="E18" s="97">
        <f t="shared" ca="1" si="6"/>
        <v>0</v>
      </c>
      <c r="F18" s="97" t="str">
        <f t="shared" ca="1" si="7"/>
        <v>福島県</v>
      </c>
      <c r="G18" s="97" t="str">
        <f ca="1">IF(J18&gt;0,申請書!$S$7,"")</f>
        <v/>
      </c>
      <c r="H18" s="86">
        <f t="shared" ca="1" si="0"/>
        <v>0</v>
      </c>
      <c r="I18" s="157" t="str">
        <f t="shared" ca="1" si="1"/>
        <v/>
      </c>
      <c r="J18" s="86">
        <f t="shared" ca="1" si="8"/>
        <v>0</v>
      </c>
      <c r="K18" s="93"/>
    </row>
    <row r="19" spans="1:11" ht="22.5" customHeight="1">
      <c r="A19" s="83">
        <f t="shared" si="2"/>
        <v>15</v>
      </c>
      <c r="B19" s="97">
        <f t="shared" ca="1" si="3"/>
        <v>0</v>
      </c>
      <c r="C19" s="97">
        <f t="shared" ca="1" si="4"/>
        <v>0</v>
      </c>
      <c r="D19" s="97">
        <f t="shared" ca="1" si="5"/>
        <v>0</v>
      </c>
      <c r="E19" s="97">
        <f t="shared" ca="1" si="6"/>
        <v>0</v>
      </c>
      <c r="F19" s="97" t="str">
        <f t="shared" ca="1" si="7"/>
        <v>福島県</v>
      </c>
      <c r="G19" s="97" t="str">
        <f ca="1">IF(J19&gt;0,申請書!$S$7,"")</f>
        <v/>
      </c>
      <c r="H19" s="86">
        <f t="shared" ca="1" si="0"/>
        <v>0</v>
      </c>
      <c r="I19" s="157" t="str">
        <f t="shared" ca="1" si="1"/>
        <v/>
      </c>
      <c r="J19" s="86">
        <f t="shared" ref="J19:J24" ca="1" si="9">SUM(H19,I19)</f>
        <v>0</v>
      </c>
      <c r="K19" s="93"/>
    </row>
    <row r="20" spans="1:11" ht="22.5" customHeight="1">
      <c r="A20" s="83">
        <f t="shared" si="2"/>
        <v>16</v>
      </c>
      <c r="B20" s="97">
        <f t="shared" ca="1" si="3"/>
        <v>0</v>
      </c>
      <c r="C20" s="97">
        <f t="shared" ca="1" si="4"/>
        <v>0</v>
      </c>
      <c r="D20" s="97">
        <f t="shared" ca="1" si="5"/>
        <v>0</v>
      </c>
      <c r="E20" s="97">
        <f t="shared" ca="1" si="6"/>
        <v>0</v>
      </c>
      <c r="F20" s="97" t="str">
        <f t="shared" ca="1" si="7"/>
        <v>福島県</v>
      </c>
      <c r="G20" s="97" t="str">
        <f ca="1">IF(J20&gt;0,申請書!$S$7,"")</f>
        <v/>
      </c>
      <c r="H20" s="86">
        <f t="shared" ca="1" si="0"/>
        <v>0</v>
      </c>
      <c r="I20" s="157" t="str">
        <f t="shared" ca="1" si="1"/>
        <v/>
      </c>
      <c r="J20" s="86">
        <f t="shared" ca="1" si="9"/>
        <v>0</v>
      </c>
      <c r="K20" s="93"/>
    </row>
    <row r="21" spans="1:11" ht="22.5" customHeight="1">
      <c r="A21" s="83">
        <f t="shared" si="2"/>
        <v>17</v>
      </c>
      <c r="B21" s="97">
        <f t="shared" ca="1" si="3"/>
        <v>0</v>
      </c>
      <c r="C21" s="97">
        <f t="shared" ca="1" si="4"/>
        <v>0</v>
      </c>
      <c r="D21" s="97">
        <f t="shared" ca="1" si="5"/>
        <v>0</v>
      </c>
      <c r="E21" s="97">
        <f t="shared" ca="1" si="6"/>
        <v>0</v>
      </c>
      <c r="F21" s="97" t="str">
        <f t="shared" ca="1" si="7"/>
        <v>福島県</v>
      </c>
      <c r="G21" s="97" t="str">
        <f ca="1">IF(J21&gt;0,申請書!$S$7,"")</f>
        <v/>
      </c>
      <c r="H21" s="86">
        <f t="shared" ca="1" si="0"/>
        <v>0</v>
      </c>
      <c r="I21" s="157" t="str">
        <f t="shared" ca="1" si="1"/>
        <v/>
      </c>
      <c r="J21" s="86">
        <f t="shared" ca="1" si="9"/>
        <v>0</v>
      </c>
      <c r="K21" s="93"/>
    </row>
    <row r="22" spans="1:11" ht="22.5" customHeight="1">
      <c r="A22" s="83">
        <f t="shared" si="2"/>
        <v>18</v>
      </c>
      <c r="B22" s="97">
        <f t="shared" ca="1" si="3"/>
        <v>0</v>
      </c>
      <c r="C22" s="97">
        <f t="shared" ca="1" si="4"/>
        <v>0</v>
      </c>
      <c r="D22" s="97">
        <f t="shared" ca="1" si="5"/>
        <v>0</v>
      </c>
      <c r="E22" s="97">
        <f t="shared" ca="1" si="6"/>
        <v>0</v>
      </c>
      <c r="F22" s="97" t="str">
        <f t="shared" ca="1" si="7"/>
        <v>福島県</v>
      </c>
      <c r="G22" s="97" t="str">
        <f ca="1">IF(J22&gt;0,申請書!$S$7,"")</f>
        <v/>
      </c>
      <c r="H22" s="86">
        <f t="shared" ca="1" si="0"/>
        <v>0</v>
      </c>
      <c r="I22" s="157" t="str">
        <f t="shared" ca="1" si="1"/>
        <v/>
      </c>
      <c r="J22" s="86">
        <f t="shared" ca="1" si="9"/>
        <v>0</v>
      </c>
      <c r="K22" s="93"/>
    </row>
    <row r="23" spans="1:11" ht="22.5" customHeight="1">
      <c r="A23" s="83">
        <f t="shared" si="2"/>
        <v>19</v>
      </c>
      <c r="B23" s="97">
        <f t="shared" ca="1" si="3"/>
        <v>0</v>
      </c>
      <c r="C23" s="97">
        <f t="shared" ca="1" si="4"/>
        <v>0</v>
      </c>
      <c r="D23" s="97">
        <f t="shared" ca="1" si="5"/>
        <v>0</v>
      </c>
      <c r="E23" s="97">
        <f t="shared" ca="1" si="6"/>
        <v>0</v>
      </c>
      <c r="F23" s="97" t="str">
        <f t="shared" ca="1" si="7"/>
        <v>福島県</v>
      </c>
      <c r="G23" s="97" t="str">
        <f ca="1">IF(J23&gt;0,申請書!$S$7,"")</f>
        <v/>
      </c>
      <c r="H23" s="86">
        <f t="shared" ca="1" si="0"/>
        <v>0</v>
      </c>
      <c r="I23" s="157" t="str">
        <f t="shared" ca="1" si="1"/>
        <v/>
      </c>
      <c r="J23" s="86">
        <f t="shared" ref="J23" ca="1" si="10">SUM(H23,I23)</f>
        <v>0</v>
      </c>
      <c r="K23" s="93"/>
    </row>
    <row r="24" spans="1:11" ht="22.5" customHeight="1">
      <c r="A24" s="83">
        <f t="shared" si="2"/>
        <v>20</v>
      </c>
      <c r="B24" s="97">
        <f t="shared" ca="1" si="3"/>
        <v>0</v>
      </c>
      <c r="C24" s="97">
        <f t="shared" ca="1" si="4"/>
        <v>0</v>
      </c>
      <c r="D24" s="97">
        <f t="shared" ca="1" si="5"/>
        <v>0</v>
      </c>
      <c r="E24" s="97">
        <f t="shared" ca="1" si="6"/>
        <v>0</v>
      </c>
      <c r="F24" s="97" t="str">
        <f t="shared" ca="1" si="7"/>
        <v>福島県</v>
      </c>
      <c r="G24" s="97" t="str">
        <f ca="1">IF(J24&gt;0,申請書!$S$7,"")</f>
        <v/>
      </c>
      <c r="H24" s="86">
        <f t="shared" ca="1" si="0"/>
        <v>0</v>
      </c>
      <c r="I24" s="157" t="str">
        <f t="shared" ca="1" si="1"/>
        <v/>
      </c>
      <c r="J24" s="86">
        <f t="shared" ca="1" si="9"/>
        <v>0</v>
      </c>
      <c r="K24" s="93"/>
    </row>
    <row r="25" spans="1:11" ht="11.25" customHeight="1"/>
    <row r="26" spans="1:11" customFormat="1">
      <c r="A26" s="3"/>
      <c r="B26" s="2"/>
      <c r="C26" s="2"/>
    </row>
    <row r="27" spans="1:11" customFormat="1" ht="16.5" customHeight="1">
      <c r="A27" s="84"/>
      <c r="B27" s="3" t="s">
        <v>26</v>
      </c>
      <c r="C27" s="2"/>
    </row>
    <row r="28" spans="1:11" customFormat="1" ht="16.5" customHeight="1">
      <c r="A28" s="84"/>
      <c r="B28" s="3"/>
      <c r="C28" s="2"/>
    </row>
    <row r="29" spans="1:11" customFormat="1" ht="16.5" customHeight="1">
      <c r="A29" s="6"/>
      <c r="B29" s="85"/>
      <c r="C29" s="2"/>
    </row>
    <row r="30" spans="1:11" customFormat="1" ht="16.5" customHeight="1">
      <c r="A30" s="6"/>
      <c r="B30" s="85"/>
      <c r="C30" s="2"/>
    </row>
    <row r="31" spans="1:11" customFormat="1" ht="22.5" customHeight="1"/>
    <row r="32" spans="1:1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row r="40" customFormat="1" ht="22.5" customHeight="1"/>
    <row r="41"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51</v>
      </c>
      <c r="B1" s="8"/>
      <c r="C1" s="7" t="s">
        <v>52</v>
      </c>
      <c r="I1" s="7"/>
      <c r="J1" s="7"/>
    </row>
    <row r="2" spans="1:15" ht="27" customHeight="1">
      <c r="A2" s="10" t="s">
        <v>53</v>
      </c>
      <c r="B2" s="11"/>
      <c r="C2" s="12"/>
      <c r="D2" s="12"/>
      <c r="E2" s="12"/>
      <c r="F2" s="12"/>
      <c r="G2" s="12"/>
      <c r="H2" s="13"/>
      <c r="I2" s="336" t="s">
        <v>54</v>
      </c>
      <c r="J2" s="337"/>
    </row>
    <row r="3" spans="1:15" ht="30" customHeight="1">
      <c r="A3" s="14"/>
      <c r="B3" s="15"/>
      <c r="C3" s="16"/>
      <c r="D3" s="16"/>
      <c r="E3" s="16"/>
      <c r="F3" s="16"/>
      <c r="G3" s="17" t="s">
        <v>55</v>
      </c>
      <c r="H3" s="18"/>
    </row>
    <row r="4" spans="1:15" ht="71.25" customHeight="1">
      <c r="A4" s="19"/>
      <c r="B4" s="20"/>
      <c r="C4" s="319" t="s">
        <v>56</v>
      </c>
      <c r="D4" s="320"/>
      <c r="E4" s="320"/>
      <c r="F4" s="321"/>
      <c r="G4" s="338" t="s">
        <v>57</v>
      </c>
      <c r="H4" s="339"/>
    </row>
    <row r="5" spans="1:15" ht="18.95" customHeight="1">
      <c r="A5" s="21"/>
      <c r="B5" s="22"/>
      <c r="C5" s="314" t="s">
        <v>58</v>
      </c>
      <c r="D5" s="23">
        <v>1</v>
      </c>
      <c r="E5" s="309" t="s">
        <v>59</v>
      </c>
      <c r="F5" s="23" t="s">
        <v>60</v>
      </c>
      <c r="G5" s="24">
        <v>653</v>
      </c>
      <c r="H5" s="25" t="s">
        <v>61</v>
      </c>
      <c r="K5" s="26"/>
      <c r="L5" s="27"/>
      <c r="M5" s="26"/>
      <c r="N5" s="27"/>
      <c r="O5" s="28"/>
    </row>
    <row r="6" spans="1:15" ht="18.95" customHeight="1">
      <c r="A6" s="21"/>
      <c r="B6" s="22"/>
      <c r="C6" s="314"/>
      <c r="D6" s="23">
        <v>2</v>
      </c>
      <c r="E6" s="309"/>
      <c r="F6" s="23" t="s">
        <v>62</v>
      </c>
      <c r="G6" s="24">
        <v>831</v>
      </c>
      <c r="H6" s="25" t="s">
        <v>61</v>
      </c>
      <c r="K6" s="26"/>
      <c r="L6" s="27"/>
      <c r="M6" s="26"/>
      <c r="N6" s="27"/>
      <c r="O6" s="28"/>
    </row>
    <row r="7" spans="1:15" ht="18.95" customHeight="1">
      <c r="A7" s="21"/>
      <c r="B7" s="22"/>
      <c r="C7" s="314"/>
      <c r="D7" s="23">
        <v>3</v>
      </c>
      <c r="E7" s="309"/>
      <c r="F7" s="23" t="s">
        <v>63</v>
      </c>
      <c r="G7" s="24">
        <v>1075</v>
      </c>
      <c r="H7" s="25" t="s">
        <v>61</v>
      </c>
      <c r="K7" s="26"/>
      <c r="L7" s="27"/>
      <c r="M7" s="26"/>
      <c r="N7" s="27"/>
      <c r="O7" s="28"/>
    </row>
    <row r="8" spans="1:15" ht="18.95" customHeight="1">
      <c r="A8" s="21"/>
      <c r="B8" s="22"/>
      <c r="C8" s="314"/>
      <c r="D8" s="23">
        <v>4</v>
      </c>
      <c r="E8" s="310" t="s">
        <v>64</v>
      </c>
      <c r="F8" s="310"/>
      <c r="G8" s="24">
        <v>305</v>
      </c>
      <c r="H8" s="25" t="s">
        <v>61</v>
      </c>
      <c r="K8" s="26"/>
      <c r="L8" s="27"/>
      <c r="M8" s="26"/>
      <c r="N8" s="27"/>
      <c r="O8" s="28"/>
    </row>
    <row r="9" spans="1:15" ht="18.95" customHeight="1">
      <c r="A9" s="21"/>
      <c r="B9" s="22"/>
      <c r="C9" s="314"/>
      <c r="D9" s="23">
        <v>5</v>
      </c>
      <c r="E9" s="309" t="s">
        <v>65</v>
      </c>
      <c r="F9" s="309"/>
      <c r="G9" s="24">
        <v>340</v>
      </c>
      <c r="H9" s="25" t="s">
        <v>61</v>
      </c>
      <c r="K9" s="26"/>
      <c r="L9" s="27"/>
      <c r="M9" s="26"/>
      <c r="N9" s="27"/>
      <c r="O9" s="28"/>
    </row>
    <row r="10" spans="1:15" ht="18.95" customHeight="1">
      <c r="A10" s="21"/>
      <c r="B10" s="22"/>
      <c r="C10" s="314"/>
      <c r="D10" s="23">
        <v>6</v>
      </c>
      <c r="E10" s="309" t="s">
        <v>66</v>
      </c>
      <c r="F10" s="23" t="s">
        <v>60</v>
      </c>
      <c r="G10" s="24">
        <v>642</v>
      </c>
      <c r="H10" s="25" t="s">
        <v>61</v>
      </c>
      <c r="K10" s="26"/>
      <c r="L10" s="27"/>
      <c r="M10" s="26"/>
      <c r="N10" s="27"/>
      <c r="O10" s="28"/>
    </row>
    <row r="11" spans="1:15" ht="18.95" customHeight="1">
      <c r="A11" s="21"/>
      <c r="B11" s="22"/>
      <c r="C11" s="314"/>
      <c r="D11" s="23">
        <v>7</v>
      </c>
      <c r="E11" s="309"/>
      <c r="F11" s="23" t="s">
        <v>62</v>
      </c>
      <c r="G11" s="24">
        <v>776</v>
      </c>
      <c r="H11" s="25" t="s">
        <v>61</v>
      </c>
      <c r="K11" s="26"/>
      <c r="L11" s="27"/>
      <c r="M11" s="26"/>
      <c r="N11" s="27"/>
      <c r="O11" s="28"/>
    </row>
    <row r="12" spans="1:15" ht="18.95" customHeight="1">
      <c r="A12" s="21"/>
      <c r="B12" s="22"/>
      <c r="C12" s="314"/>
      <c r="D12" s="23">
        <v>8</v>
      </c>
      <c r="E12" s="309"/>
      <c r="F12" s="23" t="s">
        <v>63</v>
      </c>
      <c r="G12" s="24">
        <v>1272</v>
      </c>
      <c r="H12" s="25" t="s">
        <v>61</v>
      </c>
      <c r="K12" s="26"/>
      <c r="L12" s="27"/>
      <c r="M12" s="26"/>
      <c r="N12" s="27"/>
      <c r="O12" s="28"/>
    </row>
    <row r="13" spans="1:15" ht="18.95" customHeight="1">
      <c r="A13" s="21"/>
      <c r="B13" s="22"/>
      <c r="C13" s="29" t="s">
        <v>67</v>
      </c>
      <c r="D13" s="23">
        <v>9</v>
      </c>
      <c r="E13" s="309" t="s">
        <v>68</v>
      </c>
      <c r="F13" s="309"/>
      <c r="G13" s="24">
        <v>44</v>
      </c>
      <c r="H13" s="25" t="s">
        <v>69</v>
      </c>
      <c r="K13" s="26"/>
      <c r="L13" s="28"/>
      <c r="M13" s="28"/>
      <c r="N13" s="27"/>
      <c r="O13" s="26"/>
    </row>
    <row r="14" spans="1:15" ht="18.95" customHeight="1">
      <c r="A14" s="21"/>
      <c r="B14" s="22"/>
      <c r="C14" s="314" t="s">
        <v>70</v>
      </c>
      <c r="D14" s="23">
        <v>10</v>
      </c>
      <c r="E14" s="309" t="s">
        <v>71</v>
      </c>
      <c r="F14" s="309"/>
      <c r="G14" s="24">
        <v>500</v>
      </c>
      <c r="H14" s="25" t="s">
        <v>61</v>
      </c>
      <c r="K14" s="26"/>
      <c r="L14" s="27"/>
      <c r="M14" s="26"/>
      <c r="N14" s="27"/>
      <c r="O14" s="28"/>
    </row>
    <row r="15" spans="1:15" ht="18.95" customHeight="1">
      <c r="A15" s="21"/>
      <c r="B15" s="22"/>
      <c r="C15" s="314"/>
      <c r="D15" s="23">
        <v>11</v>
      </c>
      <c r="E15" s="309" t="s">
        <v>72</v>
      </c>
      <c r="F15" s="309"/>
      <c r="G15" s="24">
        <v>431</v>
      </c>
      <c r="H15" s="25" t="s">
        <v>61</v>
      </c>
      <c r="K15" s="26"/>
      <c r="L15" s="27"/>
      <c r="M15" s="26"/>
      <c r="N15" s="27"/>
      <c r="O15" s="28"/>
    </row>
    <row r="16" spans="1:15" ht="18.95" customHeight="1">
      <c r="A16" s="21"/>
      <c r="B16" s="22"/>
      <c r="C16" s="314"/>
      <c r="D16" s="23">
        <v>12</v>
      </c>
      <c r="E16" s="309" t="s">
        <v>73</v>
      </c>
      <c r="F16" s="309"/>
      <c r="G16" s="24">
        <v>464</v>
      </c>
      <c r="H16" s="25" t="s">
        <v>61</v>
      </c>
      <c r="K16" s="26"/>
      <c r="L16" s="27"/>
      <c r="M16" s="26"/>
      <c r="N16" s="27"/>
      <c r="O16" s="28"/>
    </row>
    <row r="17" spans="1:28" ht="18.95" customHeight="1">
      <c r="A17" s="21"/>
      <c r="B17" s="22"/>
      <c r="C17" s="314"/>
      <c r="D17" s="23">
        <v>13</v>
      </c>
      <c r="E17" s="309" t="s">
        <v>74</v>
      </c>
      <c r="F17" s="309"/>
      <c r="G17" s="24">
        <v>153</v>
      </c>
      <c r="H17" s="25" t="s">
        <v>61</v>
      </c>
      <c r="K17" s="26"/>
      <c r="L17" s="27"/>
      <c r="M17" s="26"/>
      <c r="N17" s="27"/>
      <c r="O17" s="28"/>
    </row>
    <row r="18" spans="1:28" ht="18.95" customHeight="1">
      <c r="A18" s="21"/>
      <c r="B18" s="22"/>
      <c r="C18" s="314"/>
      <c r="D18" s="23">
        <v>14</v>
      </c>
      <c r="E18" s="309" t="s">
        <v>75</v>
      </c>
      <c r="F18" s="309"/>
      <c r="G18" s="24">
        <v>1002</v>
      </c>
      <c r="H18" s="25" t="s">
        <v>61</v>
      </c>
      <c r="K18" s="26"/>
      <c r="L18" s="27"/>
      <c r="M18" s="26"/>
      <c r="N18" s="27"/>
      <c r="O18" s="28"/>
    </row>
    <row r="19" spans="1:28" ht="18.95" customHeight="1">
      <c r="A19" s="21"/>
      <c r="B19" s="22"/>
      <c r="C19" s="314"/>
      <c r="D19" s="23">
        <v>15</v>
      </c>
      <c r="E19" s="309" t="s">
        <v>76</v>
      </c>
      <c r="F19" s="309"/>
      <c r="G19" s="24">
        <v>573</v>
      </c>
      <c r="H19" s="25" t="s">
        <v>61</v>
      </c>
      <c r="K19" s="26"/>
      <c r="L19" s="27"/>
      <c r="M19" s="26"/>
      <c r="N19" s="27"/>
      <c r="O19" s="28"/>
    </row>
    <row r="20" spans="1:28" ht="18.95" customHeight="1">
      <c r="A20" s="21"/>
      <c r="B20" s="22"/>
      <c r="C20" s="314"/>
      <c r="D20" s="23">
        <v>16</v>
      </c>
      <c r="E20" s="309" t="s">
        <v>77</v>
      </c>
      <c r="F20" s="309"/>
      <c r="G20" s="24">
        <v>227</v>
      </c>
      <c r="H20" s="25" t="s">
        <v>61</v>
      </c>
      <c r="K20" s="26"/>
      <c r="L20" s="27"/>
      <c r="M20" s="26"/>
      <c r="N20" s="27"/>
      <c r="O20" s="28"/>
    </row>
    <row r="21" spans="1:28" s="30" customFormat="1" ht="18.95" customHeight="1">
      <c r="A21" s="21"/>
      <c r="B21" s="22"/>
      <c r="C21" s="314"/>
      <c r="D21" s="23">
        <v>17</v>
      </c>
      <c r="E21" s="309" t="s">
        <v>78</v>
      </c>
      <c r="F21" s="309"/>
      <c r="G21" s="24">
        <v>252</v>
      </c>
      <c r="H21" s="25" t="s">
        <v>61</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14"/>
      <c r="D22" s="23">
        <v>18</v>
      </c>
      <c r="E22" s="313" t="s">
        <v>79</v>
      </c>
      <c r="F22" s="313"/>
      <c r="G22" s="24">
        <v>82</v>
      </c>
      <c r="H22" s="25" t="s">
        <v>61</v>
      </c>
      <c r="K22" s="26"/>
      <c r="L22" s="27"/>
      <c r="M22" s="26"/>
      <c r="N22" s="27"/>
      <c r="O22" s="28"/>
    </row>
    <row r="23" spans="1:28" ht="18.95" customHeight="1">
      <c r="A23" s="21"/>
      <c r="B23" s="22"/>
      <c r="C23" s="308" t="s">
        <v>80</v>
      </c>
      <c r="D23" s="23">
        <v>19</v>
      </c>
      <c r="E23" s="309" t="s">
        <v>81</v>
      </c>
      <c r="F23" s="309"/>
      <c r="G23" s="24">
        <v>637</v>
      </c>
      <c r="H23" s="25" t="s">
        <v>61</v>
      </c>
      <c r="K23" s="26"/>
      <c r="L23" s="27"/>
      <c r="M23" s="26"/>
      <c r="N23" s="27"/>
      <c r="O23" s="28"/>
    </row>
    <row r="24" spans="1:28" ht="18.95" customHeight="1">
      <c r="A24" s="21"/>
      <c r="B24" s="22"/>
      <c r="C24" s="308"/>
      <c r="D24" s="23">
        <v>20</v>
      </c>
      <c r="E24" s="309" t="s">
        <v>82</v>
      </c>
      <c r="F24" s="309"/>
      <c r="G24" s="24">
        <v>873</v>
      </c>
      <c r="H24" s="25" t="s">
        <v>61</v>
      </c>
      <c r="K24" s="26"/>
      <c r="L24" s="27"/>
      <c r="M24" s="26"/>
      <c r="N24" s="27"/>
      <c r="O24" s="28"/>
    </row>
    <row r="25" spans="1:28" ht="18.95" customHeight="1">
      <c r="A25" s="21"/>
      <c r="B25" s="22"/>
      <c r="C25" s="308" t="s">
        <v>83</v>
      </c>
      <c r="D25" s="23">
        <v>21</v>
      </c>
      <c r="E25" s="309" t="s">
        <v>84</v>
      </c>
      <c r="F25" s="309"/>
      <c r="G25" s="24">
        <v>40</v>
      </c>
      <c r="H25" s="25" t="s">
        <v>69</v>
      </c>
      <c r="K25" s="26"/>
      <c r="L25" s="28"/>
      <c r="M25" s="28"/>
      <c r="N25" s="27"/>
      <c r="O25" s="26"/>
    </row>
    <row r="26" spans="1:28" ht="18.95" customHeight="1">
      <c r="A26" s="21"/>
      <c r="B26" s="22"/>
      <c r="C26" s="308"/>
      <c r="D26" s="23">
        <v>22</v>
      </c>
      <c r="E26" s="309" t="s">
        <v>85</v>
      </c>
      <c r="F26" s="309"/>
      <c r="G26" s="24">
        <v>48</v>
      </c>
      <c r="H26" s="25" t="s">
        <v>69</v>
      </c>
      <c r="K26" s="26"/>
      <c r="L26" s="28"/>
      <c r="M26" s="28"/>
      <c r="N26" s="27"/>
      <c r="O26" s="26"/>
    </row>
    <row r="27" spans="1:28" ht="18.95" customHeight="1">
      <c r="A27" s="21"/>
      <c r="B27" s="22"/>
      <c r="C27" s="308"/>
      <c r="D27" s="23">
        <v>23</v>
      </c>
      <c r="E27" s="309" t="s">
        <v>86</v>
      </c>
      <c r="F27" s="309"/>
      <c r="G27" s="24">
        <v>39</v>
      </c>
      <c r="H27" s="25" t="s">
        <v>69</v>
      </c>
      <c r="K27" s="26"/>
      <c r="L27" s="28"/>
      <c r="M27" s="28"/>
      <c r="N27" s="27"/>
      <c r="O27" s="26"/>
    </row>
    <row r="28" spans="1:28" ht="18.95" customHeight="1">
      <c r="A28" s="21"/>
      <c r="B28" s="22"/>
      <c r="C28" s="308"/>
      <c r="D28" s="23">
        <v>24</v>
      </c>
      <c r="E28" s="309" t="s">
        <v>87</v>
      </c>
      <c r="F28" s="309"/>
      <c r="G28" s="24">
        <v>48</v>
      </c>
      <c r="H28" s="25" t="s">
        <v>69</v>
      </c>
      <c r="K28" s="26"/>
      <c r="L28" s="28"/>
      <c r="M28" s="28"/>
      <c r="N28" s="27"/>
      <c r="O28" s="26"/>
    </row>
    <row r="29" spans="1:28" ht="18.95" customHeight="1">
      <c r="A29" s="21"/>
      <c r="B29" s="22"/>
      <c r="C29" s="308"/>
      <c r="D29" s="23">
        <v>25</v>
      </c>
      <c r="E29" s="309" t="s">
        <v>88</v>
      </c>
      <c r="F29" s="309"/>
      <c r="G29" s="24">
        <v>43</v>
      </c>
      <c r="H29" s="25" t="s">
        <v>69</v>
      </c>
      <c r="K29" s="26"/>
      <c r="L29" s="28"/>
      <c r="M29" s="28"/>
      <c r="N29" s="27"/>
      <c r="O29" s="26"/>
    </row>
    <row r="30" spans="1:28" ht="18.95" customHeight="1">
      <c r="A30" s="21"/>
      <c r="B30" s="22"/>
      <c r="C30" s="308"/>
      <c r="D30" s="23">
        <v>26</v>
      </c>
      <c r="E30" s="309" t="s">
        <v>89</v>
      </c>
      <c r="F30" s="309"/>
      <c r="G30" s="24">
        <v>48</v>
      </c>
      <c r="H30" s="25" t="s">
        <v>69</v>
      </c>
      <c r="K30" s="26"/>
      <c r="L30" s="28"/>
      <c r="M30" s="28"/>
      <c r="N30" s="27"/>
      <c r="O30" s="26"/>
    </row>
    <row r="31" spans="1:28" ht="18.95" customHeight="1">
      <c r="A31" s="21"/>
      <c r="B31" s="22"/>
      <c r="C31" s="308"/>
      <c r="D31" s="23">
        <v>27</v>
      </c>
      <c r="E31" s="310" t="s">
        <v>90</v>
      </c>
      <c r="F31" s="310"/>
      <c r="G31" s="24">
        <v>37</v>
      </c>
      <c r="H31" s="25" t="s">
        <v>69</v>
      </c>
      <c r="K31" s="26"/>
      <c r="L31" s="28"/>
      <c r="M31" s="28"/>
      <c r="N31" s="27"/>
      <c r="O31" s="26"/>
    </row>
    <row r="32" spans="1:28" ht="18.95" customHeight="1">
      <c r="A32" s="31"/>
      <c r="B32" s="32"/>
      <c r="C32" s="308"/>
      <c r="D32" s="23">
        <v>28</v>
      </c>
      <c r="E32" s="310" t="s">
        <v>91</v>
      </c>
      <c r="F32" s="310"/>
      <c r="G32" s="24">
        <v>37</v>
      </c>
      <c r="H32" s="25" t="s">
        <v>69</v>
      </c>
      <c r="K32" s="26"/>
      <c r="L32" s="28"/>
      <c r="M32" s="28"/>
      <c r="N32" s="27"/>
      <c r="O32" s="26"/>
    </row>
    <row r="33" spans="1:10" ht="246.75" customHeight="1">
      <c r="A33" s="33" t="s">
        <v>92</v>
      </c>
      <c r="B33" s="34"/>
      <c r="C33" s="35"/>
      <c r="D33" s="36"/>
      <c r="E33" s="37"/>
      <c r="F33" s="38"/>
      <c r="G33" s="334" t="s">
        <v>93</v>
      </c>
      <c r="H33" s="335"/>
    </row>
    <row r="34" spans="1:10" ht="70.5" customHeight="1">
      <c r="A34" s="39" t="s">
        <v>94</v>
      </c>
      <c r="B34" s="40"/>
      <c r="C34" s="41"/>
      <c r="D34" s="42"/>
      <c r="E34" s="43"/>
      <c r="F34" s="44"/>
      <c r="G34" s="299" t="s">
        <v>95</v>
      </c>
      <c r="H34" s="300"/>
    </row>
    <row r="35" spans="1:10" ht="21" customHeight="1">
      <c r="A35" s="45" t="s">
        <v>96</v>
      </c>
      <c r="B35" s="45"/>
      <c r="C35" s="28"/>
      <c r="D35" s="28"/>
      <c r="E35" s="45"/>
      <c r="F35" s="28"/>
      <c r="G35" s="46"/>
      <c r="H35" s="46"/>
    </row>
    <row r="36" spans="1:10" ht="21" customHeight="1">
      <c r="A36" s="9" t="s">
        <v>97</v>
      </c>
    </row>
    <row r="37" spans="1:10" ht="21" customHeight="1">
      <c r="A37" s="9" t="s">
        <v>98</v>
      </c>
    </row>
    <row r="38" spans="1:10" ht="21" customHeight="1">
      <c r="B38" s="9" t="s">
        <v>99</v>
      </c>
    </row>
    <row r="39" spans="1:10" ht="21" customHeight="1">
      <c r="A39" s="9" t="s">
        <v>100</v>
      </c>
    </row>
    <row r="40" spans="1:10">
      <c r="A40" s="9" t="s">
        <v>101</v>
      </c>
    </row>
    <row r="41" spans="1:10">
      <c r="A41" s="9" t="s">
        <v>102</v>
      </c>
    </row>
    <row r="42" spans="1:10">
      <c r="A42" s="9" t="s">
        <v>103</v>
      </c>
    </row>
    <row r="44" spans="1:10" ht="18.75">
      <c r="I44" s="333" t="s">
        <v>104</v>
      </c>
      <c r="J44" s="333"/>
    </row>
    <row r="45" spans="1:10" ht="21">
      <c r="I45" s="47"/>
      <c r="J45" s="47"/>
    </row>
    <row r="48" spans="1:10" ht="18.75">
      <c r="A48" s="10" t="s">
        <v>105</v>
      </c>
      <c r="B48" s="11"/>
      <c r="C48" s="12"/>
      <c r="D48" s="12"/>
      <c r="E48" s="12"/>
      <c r="F48" s="12"/>
      <c r="G48" s="12"/>
      <c r="H48" s="48"/>
      <c r="I48" s="48"/>
      <c r="J48" s="13"/>
    </row>
    <row r="49" spans="1:10" ht="17.25">
      <c r="A49" s="14"/>
      <c r="B49" s="15"/>
      <c r="C49" s="16"/>
      <c r="D49" s="16"/>
      <c r="E49" s="16"/>
      <c r="F49" s="16"/>
      <c r="G49" s="317" t="s">
        <v>106</v>
      </c>
      <c r="H49" s="318"/>
      <c r="I49" s="317" t="s">
        <v>107</v>
      </c>
      <c r="J49" s="318"/>
    </row>
    <row r="50" spans="1:10" ht="14.25" customHeight="1">
      <c r="A50" s="19"/>
      <c r="B50" s="20"/>
      <c r="C50" s="319" t="s">
        <v>108</v>
      </c>
      <c r="D50" s="320"/>
      <c r="E50" s="320"/>
      <c r="F50" s="321"/>
      <c r="G50" s="325" t="s">
        <v>109</v>
      </c>
      <c r="H50" s="326"/>
      <c r="I50" s="329" t="s">
        <v>110</v>
      </c>
      <c r="J50" s="330"/>
    </row>
    <row r="51" spans="1:10" ht="29.25" customHeight="1">
      <c r="A51" s="49"/>
      <c r="B51" s="50"/>
      <c r="C51" s="322"/>
      <c r="D51" s="323"/>
      <c r="E51" s="323"/>
      <c r="F51" s="324"/>
      <c r="G51" s="327"/>
      <c r="H51" s="328"/>
      <c r="I51" s="331"/>
      <c r="J51" s="332"/>
    </row>
    <row r="52" spans="1:10" ht="21">
      <c r="A52" s="21"/>
      <c r="B52" s="22"/>
      <c r="C52" s="314" t="s">
        <v>58</v>
      </c>
      <c r="D52" s="23">
        <v>1</v>
      </c>
      <c r="E52" s="309" t="s">
        <v>59</v>
      </c>
      <c r="F52" s="23" t="s">
        <v>60</v>
      </c>
      <c r="G52" s="51">
        <v>20</v>
      </c>
      <c r="H52" s="52" t="s">
        <v>111</v>
      </c>
      <c r="I52" s="24">
        <v>200</v>
      </c>
      <c r="J52" s="52" t="s">
        <v>61</v>
      </c>
    </row>
    <row r="53" spans="1:10" ht="21">
      <c r="A53" s="21"/>
      <c r="B53" s="22"/>
      <c r="C53" s="314"/>
      <c r="D53" s="23">
        <v>2</v>
      </c>
      <c r="E53" s="309"/>
      <c r="F53" s="23" t="s">
        <v>62</v>
      </c>
      <c r="G53" s="51">
        <v>20</v>
      </c>
      <c r="H53" s="52" t="s">
        <v>111</v>
      </c>
      <c r="I53" s="24">
        <v>200</v>
      </c>
      <c r="J53" s="52" t="s">
        <v>61</v>
      </c>
    </row>
    <row r="54" spans="1:10" ht="21">
      <c r="A54" s="21"/>
      <c r="B54" s="22"/>
      <c r="C54" s="314"/>
      <c r="D54" s="23">
        <v>3</v>
      </c>
      <c r="E54" s="309"/>
      <c r="F54" s="23" t="s">
        <v>63</v>
      </c>
      <c r="G54" s="51">
        <v>20</v>
      </c>
      <c r="H54" s="52" t="s">
        <v>111</v>
      </c>
      <c r="I54" s="24">
        <v>200</v>
      </c>
      <c r="J54" s="52" t="s">
        <v>61</v>
      </c>
    </row>
    <row r="55" spans="1:10" ht="21">
      <c r="A55" s="21"/>
      <c r="B55" s="22"/>
      <c r="C55" s="314"/>
      <c r="D55" s="23">
        <v>4</v>
      </c>
      <c r="E55" s="310" t="s">
        <v>64</v>
      </c>
      <c r="F55" s="310"/>
      <c r="G55" s="51">
        <v>20</v>
      </c>
      <c r="H55" s="52" t="s">
        <v>111</v>
      </c>
      <c r="I55" s="24">
        <v>200</v>
      </c>
      <c r="J55" s="52" t="s">
        <v>61</v>
      </c>
    </row>
    <row r="56" spans="1:10" ht="21">
      <c r="A56" s="21"/>
      <c r="B56" s="22"/>
      <c r="C56" s="314"/>
      <c r="D56" s="23">
        <v>5</v>
      </c>
      <c r="E56" s="309" t="s">
        <v>65</v>
      </c>
      <c r="F56" s="309"/>
      <c r="G56" s="51">
        <v>20</v>
      </c>
      <c r="H56" s="52" t="s">
        <v>111</v>
      </c>
      <c r="I56" s="24">
        <v>200</v>
      </c>
      <c r="J56" s="52" t="s">
        <v>61</v>
      </c>
    </row>
    <row r="57" spans="1:10" ht="21">
      <c r="A57" s="21"/>
      <c r="B57" s="22"/>
      <c r="C57" s="314"/>
      <c r="D57" s="23">
        <v>6</v>
      </c>
      <c r="E57" s="309" t="s">
        <v>66</v>
      </c>
      <c r="F57" s="23" t="s">
        <v>60</v>
      </c>
      <c r="G57" s="51">
        <v>20</v>
      </c>
      <c r="H57" s="52" t="s">
        <v>111</v>
      </c>
      <c r="I57" s="24">
        <v>200</v>
      </c>
      <c r="J57" s="52" t="s">
        <v>61</v>
      </c>
    </row>
    <row r="58" spans="1:10" ht="21">
      <c r="A58" s="21"/>
      <c r="B58" s="22"/>
      <c r="C58" s="314"/>
      <c r="D58" s="23">
        <v>7</v>
      </c>
      <c r="E58" s="309"/>
      <c r="F58" s="23" t="s">
        <v>62</v>
      </c>
      <c r="G58" s="51">
        <v>20</v>
      </c>
      <c r="H58" s="52" t="s">
        <v>111</v>
      </c>
      <c r="I58" s="24">
        <v>200</v>
      </c>
      <c r="J58" s="52" t="s">
        <v>61</v>
      </c>
    </row>
    <row r="59" spans="1:10" ht="21">
      <c r="A59" s="21"/>
      <c r="B59" s="22"/>
      <c r="C59" s="314"/>
      <c r="D59" s="23">
        <v>8</v>
      </c>
      <c r="E59" s="309"/>
      <c r="F59" s="23" t="s">
        <v>63</v>
      </c>
      <c r="G59" s="51">
        <v>20</v>
      </c>
      <c r="H59" s="52" t="s">
        <v>111</v>
      </c>
      <c r="I59" s="24">
        <v>200</v>
      </c>
      <c r="J59" s="52" t="s">
        <v>61</v>
      </c>
    </row>
    <row r="60" spans="1:10" ht="21">
      <c r="A60" s="21"/>
      <c r="B60" s="22"/>
      <c r="C60" s="29" t="s">
        <v>67</v>
      </c>
      <c r="D60" s="23">
        <v>9</v>
      </c>
      <c r="E60" s="309" t="s">
        <v>68</v>
      </c>
      <c r="F60" s="309"/>
      <c r="G60" s="51">
        <v>20</v>
      </c>
      <c r="H60" s="52" t="s">
        <v>111</v>
      </c>
      <c r="I60" s="24">
        <v>200</v>
      </c>
      <c r="J60" s="52" t="s">
        <v>61</v>
      </c>
    </row>
    <row r="61" spans="1:10" ht="21">
      <c r="A61" s="21"/>
      <c r="B61" s="22"/>
      <c r="C61" s="314" t="s">
        <v>70</v>
      </c>
      <c r="D61" s="23">
        <v>10</v>
      </c>
      <c r="E61" s="309" t="s">
        <v>71</v>
      </c>
      <c r="F61" s="309"/>
      <c r="G61" s="51">
        <v>20</v>
      </c>
      <c r="H61" s="52" t="s">
        <v>111</v>
      </c>
      <c r="I61" s="24">
        <v>200</v>
      </c>
      <c r="J61" s="52" t="s">
        <v>61</v>
      </c>
    </row>
    <row r="62" spans="1:10" ht="21">
      <c r="A62" s="21"/>
      <c r="B62" s="22"/>
      <c r="C62" s="314"/>
      <c r="D62" s="23">
        <v>11</v>
      </c>
      <c r="E62" s="309" t="s">
        <v>72</v>
      </c>
      <c r="F62" s="309"/>
      <c r="G62" s="51">
        <v>20</v>
      </c>
      <c r="H62" s="52" t="s">
        <v>111</v>
      </c>
      <c r="I62" s="24">
        <v>200</v>
      </c>
      <c r="J62" s="52" t="s">
        <v>61</v>
      </c>
    </row>
    <row r="63" spans="1:10" ht="21">
      <c r="A63" s="21"/>
      <c r="B63" s="22"/>
      <c r="C63" s="314"/>
      <c r="D63" s="23">
        <v>12</v>
      </c>
      <c r="E63" s="309" t="s">
        <v>73</v>
      </c>
      <c r="F63" s="309"/>
      <c r="G63" s="51">
        <v>20</v>
      </c>
      <c r="H63" s="52" t="s">
        <v>111</v>
      </c>
      <c r="I63" s="24">
        <v>200</v>
      </c>
      <c r="J63" s="52" t="s">
        <v>61</v>
      </c>
    </row>
    <row r="64" spans="1:10" ht="21">
      <c r="A64" s="21"/>
      <c r="B64" s="22"/>
      <c r="C64" s="314"/>
      <c r="D64" s="23">
        <v>13</v>
      </c>
      <c r="E64" s="309" t="s">
        <v>74</v>
      </c>
      <c r="F64" s="309"/>
      <c r="G64" s="51">
        <v>20</v>
      </c>
      <c r="H64" s="52" t="s">
        <v>111</v>
      </c>
      <c r="I64" s="24">
        <v>200</v>
      </c>
      <c r="J64" s="52" t="s">
        <v>61</v>
      </c>
    </row>
    <row r="65" spans="1:10" ht="21">
      <c r="A65" s="21"/>
      <c r="B65" s="22"/>
      <c r="C65" s="314"/>
      <c r="D65" s="23">
        <v>14</v>
      </c>
      <c r="E65" s="309" t="s">
        <v>75</v>
      </c>
      <c r="F65" s="309"/>
      <c r="G65" s="51">
        <v>20</v>
      </c>
      <c r="H65" s="52" t="s">
        <v>111</v>
      </c>
      <c r="I65" s="24">
        <v>200</v>
      </c>
      <c r="J65" s="52" t="s">
        <v>61</v>
      </c>
    </row>
    <row r="66" spans="1:10" ht="21">
      <c r="A66" s="21"/>
      <c r="B66" s="22"/>
      <c r="C66" s="314"/>
      <c r="D66" s="23">
        <v>15</v>
      </c>
      <c r="E66" s="309" t="s">
        <v>76</v>
      </c>
      <c r="F66" s="309"/>
      <c r="G66" s="51">
        <v>20</v>
      </c>
      <c r="H66" s="52" t="s">
        <v>111</v>
      </c>
      <c r="I66" s="24">
        <v>200</v>
      </c>
      <c r="J66" s="52" t="s">
        <v>61</v>
      </c>
    </row>
    <row r="67" spans="1:10" ht="21">
      <c r="A67" s="21"/>
      <c r="B67" s="22"/>
      <c r="C67" s="314"/>
      <c r="D67" s="53">
        <v>16</v>
      </c>
      <c r="E67" s="315" t="s">
        <v>77</v>
      </c>
      <c r="F67" s="54" t="s">
        <v>112</v>
      </c>
      <c r="G67" s="55" t="s">
        <v>113</v>
      </c>
      <c r="H67" s="52" t="s">
        <v>111</v>
      </c>
      <c r="I67" s="311">
        <v>200</v>
      </c>
      <c r="J67" s="311" t="s">
        <v>61</v>
      </c>
    </row>
    <row r="68" spans="1:10" ht="21">
      <c r="A68" s="21"/>
      <c r="B68" s="22"/>
      <c r="C68" s="314"/>
      <c r="D68" s="53">
        <v>17</v>
      </c>
      <c r="E68" s="316"/>
      <c r="F68" s="54" t="s">
        <v>114</v>
      </c>
      <c r="G68" s="55" t="s">
        <v>115</v>
      </c>
      <c r="H68" s="52" t="s">
        <v>111</v>
      </c>
      <c r="I68" s="312"/>
      <c r="J68" s="312"/>
    </row>
    <row r="69" spans="1:10" ht="21">
      <c r="A69" s="21"/>
      <c r="B69" s="22"/>
      <c r="C69" s="314"/>
      <c r="D69" s="53">
        <v>18</v>
      </c>
      <c r="E69" s="309" t="s">
        <v>78</v>
      </c>
      <c r="F69" s="309"/>
      <c r="G69" s="51">
        <v>20</v>
      </c>
      <c r="H69" s="52" t="s">
        <v>111</v>
      </c>
      <c r="I69" s="24">
        <v>200</v>
      </c>
      <c r="J69" s="52" t="s">
        <v>61</v>
      </c>
    </row>
    <row r="70" spans="1:10" ht="21">
      <c r="A70" s="21"/>
      <c r="B70" s="22"/>
      <c r="C70" s="314"/>
      <c r="D70" s="53">
        <v>19</v>
      </c>
      <c r="E70" s="313" t="s">
        <v>79</v>
      </c>
      <c r="F70" s="313"/>
      <c r="G70" s="51">
        <v>20</v>
      </c>
      <c r="H70" s="52" t="s">
        <v>111</v>
      </c>
      <c r="I70" s="24">
        <v>200</v>
      </c>
      <c r="J70" s="52" t="s">
        <v>61</v>
      </c>
    </row>
    <row r="71" spans="1:10" ht="21">
      <c r="A71" s="21"/>
      <c r="B71" s="22"/>
      <c r="C71" s="308" t="s">
        <v>80</v>
      </c>
      <c r="D71" s="53">
        <v>20</v>
      </c>
      <c r="E71" s="309" t="s">
        <v>81</v>
      </c>
      <c r="F71" s="309"/>
      <c r="G71" s="51">
        <v>20</v>
      </c>
      <c r="H71" s="52" t="s">
        <v>111</v>
      </c>
      <c r="I71" s="24">
        <v>200</v>
      </c>
      <c r="J71" s="52" t="s">
        <v>61</v>
      </c>
    </row>
    <row r="72" spans="1:10" ht="21">
      <c r="A72" s="21"/>
      <c r="B72" s="22"/>
      <c r="C72" s="308"/>
      <c r="D72" s="53">
        <v>21</v>
      </c>
      <c r="E72" s="309" t="s">
        <v>82</v>
      </c>
      <c r="F72" s="309"/>
      <c r="G72" s="51">
        <v>20</v>
      </c>
      <c r="H72" s="52" t="s">
        <v>111</v>
      </c>
      <c r="I72" s="24">
        <v>200</v>
      </c>
      <c r="J72" s="52" t="s">
        <v>61</v>
      </c>
    </row>
    <row r="73" spans="1:10" ht="21">
      <c r="A73" s="21"/>
      <c r="B73" s="22"/>
      <c r="C73" s="308" t="s">
        <v>83</v>
      </c>
      <c r="D73" s="53">
        <v>22</v>
      </c>
      <c r="E73" s="309" t="s">
        <v>84</v>
      </c>
      <c r="F73" s="309"/>
      <c r="G73" s="51" t="s">
        <v>116</v>
      </c>
      <c r="H73" s="52" t="s">
        <v>116</v>
      </c>
      <c r="I73" s="52" t="s">
        <v>116</v>
      </c>
      <c r="J73" s="52" t="s">
        <v>116</v>
      </c>
    </row>
    <row r="74" spans="1:10" ht="21">
      <c r="A74" s="21"/>
      <c r="B74" s="22"/>
      <c r="C74" s="308"/>
      <c r="D74" s="53">
        <v>23</v>
      </c>
      <c r="E74" s="309" t="s">
        <v>85</v>
      </c>
      <c r="F74" s="309"/>
      <c r="G74" s="51" t="s">
        <v>116</v>
      </c>
      <c r="H74" s="52" t="s">
        <v>116</v>
      </c>
      <c r="I74" s="52" t="s">
        <v>116</v>
      </c>
      <c r="J74" s="52" t="s">
        <v>116</v>
      </c>
    </row>
    <row r="75" spans="1:10" ht="21">
      <c r="A75" s="21"/>
      <c r="B75" s="22"/>
      <c r="C75" s="308"/>
      <c r="D75" s="53">
        <v>24</v>
      </c>
      <c r="E75" s="309" t="s">
        <v>86</v>
      </c>
      <c r="F75" s="309"/>
      <c r="G75" s="51" t="s">
        <v>116</v>
      </c>
      <c r="H75" s="52" t="s">
        <v>116</v>
      </c>
      <c r="I75" s="52" t="s">
        <v>116</v>
      </c>
      <c r="J75" s="52" t="s">
        <v>116</v>
      </c>
    </row>
    <row r="76" spans="1:10" ht="21">
      <c r="A76" s="21"/>
      <c r="B76" s="22"/>
      <c r="C76" s="308"/>
      <c r="D76" s="53">
        <v>25</v>
      </c>
      <c r="E76" s="309" t="s">
        <v>87</v>
      </c>
      <c r="F76" s="309"/>
      <c r="G76" s="51" t="s">
        <v>116</v>
      </c>
      <c r="H76" s="52" t="s">
        <v>116</v>
      </c>
      <c r="I76" s="52" t="s">
        <v>116</v>
      </c>
      <c r="J76" s="52" t="s">
        <v>116</v>
      </c>
    </row>
    <row r="77" spans="1:10" ht="21">
      <c r="A77" s="21"/>
      <c r="B77" s="22"/>
      <c r="C77" s="308"/>
      <c r="D77" s="53">
        <v>26</v>
      </c>
      <c r="E77" s="309" t="s">
        <v>88</v>
      </c>
      <c r="F77" s="309"/>
      <c r="G77" s="51" t="s">
        <v>116</v>
      </c>
      <c r="H77" s="52" t="s">
        <v>116</v>
      </c>
      <c r="I77" s="52" t="s">
        <v>116</v>
      </c>
      <c r="J77" s="52" t="s">
        <v>116</v>
      </c>
    </row>
    <row r="78" spans="1:10" ht="21">
      <c r="A78" s="21"/>
      <c r="B78" s="22"/>
      <c r="C78" s="308"/>
      <c r="D78" s="53">
        <v>27</v>
      </c>
      <c r="E78" s="309" t="s">
        <v>89</v>
      </c>
      <c r="F78" s="309"/>
      <c r="G78" s="51" t="s">
        <v>116</v>
      </c>
      <c r="H78" s="52" t="s">
        <v>116</v>
      </c>
      <c r="I78" s="52" t="s">
        <v>116</v>
      </c>
      <c r="J78" s="52" t="s">
        <v>116</v>
      </c>
    </row>
    <row r="79" spans="1:10" ht="21">
      <c r="A79" s="21"/>
      <c r="B79" s="22"/>
      <c r="C79" s="308"/>
      <c r="D79" s="53">
        <v>28</v>
      </c>
      <c r="E79" s="310" t="s">
        <v>90</v>
      </c>
      <c r="F79" s="310"/>
      <c r="G79" s="51" t="s">
        <v>116</v>
      </c>
      <c r="H79" s="52" t="s">
        <v>116</v>
      </c>
      <c r="I79" s="52" t="s">
        <v>116</v>
      </c>
      <c r="J79" s="52" t="s">
        <v>116</v>
      </c>
    </row>
    <row r="80" spans="1:10" ht="21">
      <c r="A80" s="31"/>
      <c r="B80" s="32"/>
      <c r="C80" s="308"/>
      <c r="D80" s="53">
        <v>29</v>
      </c>
      <c r="E80" s="310" t="s">
        <v>91</v>
      </c>
      <c r="F80" s="310"/>
      <c r="G80" s="51" t="s">
        <v>116</v>
      </c>
      <c r="H80" s="52" t="s">
        <v>116</v>
      </c>
      <c r="I80" s="52" t="s">
        <v>116</v>
      </c>
      <c r="J80" s="52" t="s">
        <v>116</v>
      </c>
    </row>
    <row r="81" spans="1:10" ht="123" customHeight="1">
      <c r="A81" s="33" t="s">
        <v>117</v>
      </c>
      <c r="B81" s="34"/>
      <c r="C81" s="35"/>
      <c r="D81" s="36"/>
      <c r="E81" s="37"/>
      <c r="F81" s="38"/>
      <c r="G81" s="297"/>
      <c r="H81" s="298"/>
      <c r="I81" s="56" t="s">
        <v>118</v>
      </c>
      <c r="J81" s="57"/>
    </row>
    <row r="82" spans="1:10" ht="81" customHeight="1">
      <c r="A82" s="39" t="s">
        <v>94</v>
      </c>
      <c r="B82" s="40"/>
      <c r="C82" s="41"/>
      <c r="D82" s="42"/>
      <c r="E82" s="43"/>
      <c r="F82" s="44"/>
      <c r="G82" s="299" t="s">
        <v>119</v>
      </c>
      <c r="H82" s="300"/>
      <c r="I82" s="299" t="s">
        <v>120</v>
      </c>
      <c r="J82" s="300"/>
    </row>
    <row r="83" spans="1:10">
      <c r="A83" s="45" t="s">
        <v>96</v>
      </c>
      <c r="B83" s="45"/>
    </row>
    <row r="84" spans="1:10">
      <c r="A84" s="9" t="s">
        <v>97</v>
      </c>
    </row>
    <row r="85" spans="1:10">
      <c r="A85" s="9" t="s">
        <v>121</v>
      </c>
    </row>
    <row r="86" spans="1:10">
      <c r="B86" s="9" t="s">
        <v>122</v>
      </c>
    </row>
    <row r="87" spans="1:10">
      <c r="A87" s="9" t="s">
        <v>100</v>
      </c>
      <c r="C87" s="58"/>
      <c r="D87" s="58"/>
      <c r="E87" s="58"/>
      <c r="F87" s="58"/>
      <c r="G87" s="58"/>
      <c r="H87" s="58"/>
    </row>
    <row r="88" spans="1:10">
      <c r="A88" s="9" t="s">
        <v>123</v>
      </c>
      <c r="B88" s="45"/>
      <c r="C88" s="58"/>
      <c r="D88" s="58"/>
      <c r="E88" s="58"/>
      <c r="F88" s="58"/>
      <c r="G88" s="58"/>
      <c r="H88" s="58"/>
    </row>
    <row r="89" spans="1:10">
      <c r="A89" s="9" t="s">
        <v>124</v>
      </c>
      <c r="C89" s="58"/>
      <c r="D89" s="58"/>
      <c r="E89" s="58"/>
      <c r="F89" s="58"/>
      <c r="G89" s="58"/>
      <c r="H89" s="58"/>
    </row>
    <row r="90" spans="1:10">
      <c r="A90" s="9" t="s">
        <v>125</v>
      </c>
      <c r="C90" s="58"/>
      <c r="D90" s="58"/>
      <c r="E90" s="58"/>
      <c r="F90" s="58"/>
      <c r="G90" s="58"/>
      <c r="H90" s="58"/>
    </row>
    <row r="91" spans="1:10">
      <c r="A91" s="9" t="s">
        <v>126</v>
      </c>
      <c r="C91" s="58"/>
      <c r="D91" s="58"/>
      <c r="E91" s="58"/>
      <c r="F91" s="58"/>
      <c r="G91" s="58"/>
      <c r="H91" s="58"/>
    </row>
    <row r="92" spans="1:10">
      <c r="A92" s="45" t="s">
        <v>127</v>
      </c>
      <c r="C92" s="58"/>
      <c r="D92" s="58"/>
      <c r="E92" s="58"/>
      <c r="F92" s="58"/>
      <c r="H92" s="58"/>
    </row>
    <row r="93" spans="1:10">
      <c r="A93" s="9" t="s">
        <v>128</v>
      </c>
    </row>
    <row r="94" spans="1:10">
      <c r="A94" s="9" t="s">
        <v>129</v>
      </c>
      <c r="B94" s="45"/>
      <c r="E94" s="59"/>
      <c r="F94" s="59"/>
      <c r="G94" s="59"/>
      <c r="H94" s="59"/>
    </row>
    <row r="95" spans="1:10">
      <c r="A95" s="9" t="s">
        <v>130</v>
      </c>
      <c r="B95" s="45"/>
      <c r="E95" s="59"/>
      <c r="F95" s="59"/>
      <c r="G95" s="59"/>
      <c r="H95" s="59"/>
    </row>
    <row r="96" spans="1:10">
      <c r="A96" s="9" t="s">
        <v>131</v>
      </c>
      <c r="E96" s="59"/>
      <c r="F96" s="59"/>
      <c r="G96" s="59"/>
      <c r="H96" s="59"/>
    </row>
    <row r="97" spans="1:10">
      <c r="A97" s="9" t="s">
        <v>132</v>
      </c>
      <c r="E97" s="59"/>
      <c r="F97" s="59"/>
      <c r="G97" s="59"/>
      <c r="H97" s="59"/>
    </row>
    <row r="99" spans="1:10" ht="18.75">
      <c r="A99" s="10" t="s">
        <v>133</v>
      </c>
      <c r="B99" s="11"/>
      <c r="C99" s="12"/>
      <c r="D99" s="12"/>
      <c r="E99" s="12"/>
      <c r="F99" s="12"/>
      <c r="G99" s="60"/>
      <c r="H99" s="60"/>
      <c r="I99" s="60"/>
      <c r="J99" s="61"/>
    </row>
    <row r="100" spans="1:10" ht="18.75">
      <c r="A100" s="14"/>
      <c r="B100" s="62"/>
      <c r="C100" s="62"/>
      <c r="D100" s="62"/>
      <c r="E100" s="62"/>
      <c r="F100" s="62"/>
      <c r="G100" s="301" t="s">
        <v>134</v>
      </c>
      <c r="H100" s="302"/>
      <c r="I100" s="302"/>
      <c r="J100" s="303"/>
    </row>
    <row r="101" spans="1:10" ht="17.25">
      <c r="A101" s="14"/>
      <c r="B101" s="62"/>
      <c r="C101" s="62"/>
      <c r="D101" s="62"/>
      <c r="E101" s="62"/>
      <c r="F101" s="62"/>
      <c r="G101" s="304" t="s">
        <v>135</v>
      </c>
      <c r="H101" s="305"/>
      <c r="I101" s="305"/>
      <c r="J101" s="306"/>
    </row>
    <row r="102" spans="1:10" ht="44.25" customHeight="1">
      <c r="A102" s="33" t="s">
        <v>136</v>
      </c>
      <c r="B102" s="34"/>
      <c r="C102" s="36"/>
      <c r="D102" s="36"/>
      <c r="E102" s="37"/>
      <c r="F102" s="38"/>
      <c r="G102" s="299" t="s">
        <v>137</v>
      </c>
      <c r="H102" s="307"/>
      <c r="I102" s="307"/>
      <c r="J102" s="300"/>
    </row>
    <row r="103" spans="1:10" ht="52.5" customHeight="1">
      <c r="A103" s="39" t="s">
        <v>94</v>
      </c>
      <c r="B103" s="40"/>
      <c r="C103" s="42"/>
      <c r="D103" s="42"/>
      <c r="E103" s="43"/>
      <c r="F103" s="44"/>
      <c r="G103" s="294" t="s">
        <v>138</v>
      </c>
      <c r="H103" s="295"/>
      <c r="I103" s="295"/>
      <c r="J103" s="296"/>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62"/>
  <sheetViews>
    <sheetView showGridLines="0" showZeros="0" tabSelected="1" zoomScaleNormal="100" zoomScaleSheetLayoutView="100" workbookViewId="0">
      <selection activeCell="G5" sqref="G5"/>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t="s">
        <v>263</v>
      </c>
      <c r="I7" s="260"/>
      <c r="J7" s="260"/>
      <c r="K7" s="260"/>
      <c r="L7" s="260"/>
      <c r="M7" s="260"/>
      <c r="N7" s="261"/>
      <c r="O7" s="190" t="s">
        <v>29</v>
      </c>
      <c r="P7" s="191"/>
      <c r="Q7" s="191"/>
      <c r="R7" s="191"/>
      <c r="S7" s="192"/>
      <c r="T7" s="262" t="s">
        <v>264</v>
      </c>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t="s">
        <v>265</v>
      </c>
      <c r="I9" s="251"/>
      <c r="J9" s="251"/>
      <c r="K9" s="251"/>
      <c r="L9" s="251"/>
      <c r="M9" s="251"/>
      <c r="N9" s="251"/>
      <c r="O9" s="251"/>
      <c r="P9" s="251"/>
      <c r="Q9" s="251"/>
      <c r="R9" s="251"/>
      <c r="S9" s="252"/>
      <c r="T9" s="243"/>
      <c r="U9" s="244"/>
      <c r="V9" s="245"/>
      <c r="W9" s="253" t="s">
        <v>266</v>
      </c>
      <c r="X9" s="254"/>
      <c r="Y9" s="254"/>
      <c r="Z9" s="254"/>
      <c r="AA9" s="254"/>
      <c r="AB9" s="254"/>
      <c r="AC9" s="254"/>
      <c r="AD9" s="254"/>
      <c r="AE9" s="254"/>
      <c r="AF9" s="255"/>
      <c r="AG9" s="256" t="s">
        <v>259</v>
      </c>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t="s">
        <v>267</v>
      </c>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f>IFERROR(VLOOKUP(L10,リスト!B2:D23,2,FALSE),IFERROR(VLOOKUP(L10,リスト!B24:D30,2,FALSE)*AJ10,""))</f>
        <v>400</v>
      </c>
      <c r="AE27" s="418"/>
      <c r="AF27" s="418"/>
      <c r="AG27" s="419" t="s">
        <v>7</v>
      </c>
      <c r="AH27" s="420"/>
      <c r="AI27" s="272">
        <f>MIN(AD27,ROUNDDOWN((H35+H44)/1000,0))</f>
        <v>400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v>360000</v>
      </c>
      <c r="I30" s="183"/>
      <c r="J30" s="183"/>
      <c r="K30" s="183"/>
      <c r="L30" s="183"/>
      <c r="M30" s="430" t="s">
        <v>273</v>
      </c>
      <c r="N30" s="431"/>
      <c r="O30" s="431"/>
      <c r="P30" s="431"/>
      <c r="Q30" s="431"/>
      <c r="R30" s="431"/>
      <c r="S30" s="432"/>
      <c r="T30" s="430" t="s">
        <v>269</v>
      </c>
      <c r="U30" s="431"/>
      <c r="V30" s="431"/>
      <c r="W30" s="431"/>
      <c r="X30" s="431"/>
      <c r="Y30" s="431"/>
      <c r="Z30" s="431"/>
      <c r="AA30" s="431"/>
      <c r="AB30" s="431"/>
      <c r="AC30" s="433"/>
      <c r="AD30" s="434" t="s">
        <v>271</v>
      </c>
      <c r="AE30" s="431"/>
      <c r="AF30" s="431"/>
      <c r="AG30" s="431"/>
      <c r="AH30" s="431"/>
      <c r="AI30" s="431"/>
      <c r="AJ30" s="431"/>
      <c r="AK30" s="431"/>
      <c r="AL30" s="431"/>
      <c r="AM30" s="433"/>
    </row>
    <row r="31" spans="1:48" ht="15" customHeight="1">
      <c r="A31" s="72" t="s">
        <v>248</v>
      </c>
      <c r="B31" s="73"/>
      <c r="C31" s="73"/>
      <c r="D31" s="73"/>
      <c r="E31" s="74"/>
      <c r="F31" s="74"/>
      <c r="G31" s="75"/>
      <c r="H31" s="184">
        <v>30000</v>
      </c>
      <c r="I31" s="184"/>
      <c r="J31" s="184"/>
      <c r="K31" s="184"/>
      <c r="L31" s="184"/>
      <c r="M31" s="435" t="s">
        <v>274</v>
      </c>
      <c r="N31" s="436"/>
      <c r="O31" s="436"/>
      <c r="P31" s="436"/>
      <c r="Q31" s="436"/>
      <c r="R31" s="436"/>
      <c r="S31" s="437"/>
      <c r="T31" s="435" t="s">
        <v>270</v>
      </c>
      <c r="U31" s="436"/>
      <c r="V31" s="436"/>
      <c r="W31" s="436"/>
      <c r="X31" s="436"/>
      <c r="Y31" s="436"/>
      <c r="Z31" s="436"/>
      <c r="AA31" s="436"/>
      <c r="AB31" s="436"/>
      <c r="AC31" s="438"/>
      <c r="AD31" s="439" t="s">
        <v>272</v>
      </c>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390000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v>50000</v>
      </c>
      <c r="I39" s="183"/>
      <c r="J39" s="183"/>
      <c r="K39" s="183"/>
      <c r="L39" s="183"/>
      <c r="M39" s="430" t="s">
        <v>275</v>
      </c>
      <c r="N39" s="431"/>
      <c r="O39" s="431"/>
      <c r="P39" s="431"/>
      <c r="Q39" s="431"/>
      <c r="R39" s="431"/>
      <c r="S39" s="432"/>
      <c r="T39" s="430" t="s">
        <v>276</v>
      </c>
      <c r="U39" s="431"/>
      <c r="V39" s="431"/>
      <c r="W39" s="431"/>
      <c r="X39" s="431"/>
      <c r="Y39" s="431"/>
      <c r="Z39" s="431"/>
      <c r="AA39" s="431"/>
      <c r="AB39" s="431"/>
      <c r="AC39" s="433"/>
      <c r="AD39" s="434" t="s">
        <v>277</v>
      </c>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50000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440000</v>
      </c>
      <c r="I62" s="179"/>
      <c r="J62" s="179"/>
      <c r="K62" s="179"/>
      <c r="L62" s="179"/>
    </row>
  </sheetData>
  <sheetProtection formatCells="0" formatColumns="0" formatRows="0" insertColumns="0" insertRows="0" autoFilter="0"/>
  <mergeCells count="129">
    <mergeCell ref="M41:S41"/>
    <mergeCell ref="T41:AC41"/>
    <mergeCell ref="AD41:AM41"/>
    <mergeCell ref="M42:S42"/>
    <mergeCell ref="T42:AC42"/>
    <mergeCell ref="AD42:AM42"/>
    <mergeCell ref="M43:S43"/>
    <mergeCell ref="T43:AC43"/>
    <mergeCell ref="AD43:AM43"/>
    <mergeCell ref="M38:S38"/>
    <mergeCell ref="T38:AC38"/>
    <mergeCell ref="AD38:AM38"/>
    <mergeCell ref="M39:S39"/>
    <mergeCell ref="T39:AC39"/>
    <mergeCell ref="AD39:AM39"/>
    <mergeCell ref="M40:S40"/>
    <mergeCell ref="T40:AC40"/>
    <mergeCell ref="AD40:AM40"/>
    <mergeCell ref="M30:S30"/>
    <mergeCell ref="M31:S31"/>
    <mergeCell ref="M32:S32"/>
    <mergeCell ref="M33:S33"/>
    <mergeCell ref="M34:S34"/>
    <mergeCell ref="T30:AC30"/>
    <mergeCell ref="T31:AC31"/>
    <mergeCell ref="T32:AC32"/>
    <mergeCell ref="T33:AC33"/>
    <mergeCell ref="T34:AC34"/>
    <mergeCell ref="AD30:AM30"/>
    <mergeCell ref="AD31:AM31"/>
    <mergeCell ref="AD32:AM32"/>
    <mergeCell ref="AD33:AM33"/>
    <mergeCell ref="AD34:AM34"/>
    <mergeCell ref="AD29:AM29"/>
    <mergeCell ref="A38:G38"/>
    <mergeCell ref="H38:L38"/>
    <mergeCell ref="H30:L30"/>
    <mergeCell ref="H44:L44"/>
    <mergeCell ref="M44:AM44"/>
    <mergeCell ref="AI36:AK36"/>
    <mergeCell ref="AL36:AM36"/>
    <mergeCell ref="H42:L42"/>
    <mergeCell ref="H43:L43"/>
    <mergeCell ref="H39:L39"/>
    <mergeCell ref="H40:L40"/>
    <mergeCell ref="H41:L41"/>
    <mergeCell ref="AL37:AM37"/>
    <mergeCell ref="H29:L29"/>
    <mergeCell ref="AI37:AK37"/>
    <mergeCell ref="M29:S29"/>
    <mergeCell ref="A15:W15"/>
    <mergeCell ref="A16:W16"/>
    <mergeCell ref="A17:W17"/>
    <mergeCell ref="A21:W21"/>
    <mergeCell ref="M35:AM35"/>
    <mergeCell ref="H35:L35"/>
    <mergeCell ref="H34:L34"/>
    <mergeCell ref="H31:L31"/>
    <mergeCell ref="H32:L32"/>
    <mergeCell ref="H33:L33"/>
    <mergeCell ref="A29:G29"/>
    <mergeCell ref="A24:AM24"/>
    <mergeCell ref="X15:Z15"/>
    <mergeCell ref="AA16:AM16"/>
    <mergeCell ref="AA15:AM15"/>
    <mergeCell ref="AL27:AM28"/>
    <mergeCell ref="AI27:AK28"/>
    <mergeCell ref="AI26:AM26"/>
    <mergeCell ref="X17:Z17"/>
    <mergeCell ref="T29:AC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M49:AM49"/>
    <mergeCell ref="M50:AM50"/>
    <mergeCell ref="M51:AM51"/>
    <mergeCell ref="M52:AM52"/>
    <mergeCell ref="M53:AM53"/>
    <mergeCell ref="H54:L54"/>
    <mergeCell ref="M54:AM54"/>
    <mergeCell ref="AD47:AF48"/>
    <mergeCell ref="AG47:AH48"/>
    <mergeCell ref="H62:L62"/>
    <mergeCell ref="A61:G62"/>
    <mergeCell ref="H61:L61"/>
    <mergeCell ref="AI59:AM59"/>
    <mergeCell ref="H50:L50"/>
    <mergeCell ref="H51:L51"/>
    <mergeCell ref="H52:L52"/>
    <mergeCell ref="H53:L53"/>
    <mergeCell ref="H55:L55"/>
    <mergeCell ref="M55:AM55"/>
  </mergeCells>
  <phoneticPr fontId="4"/>
  <dataValidations count="3">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 allowBlank="1" sqref="D9:G9" xr:uid="{00000000-0002-0000-0300-000003000000}"/>
  </dataValidations>
  <printOptions horizontalCentered="1"/>
  <pageMargins left="0.55118110236220474" right="0.55118110236220474" top="0.82677165354330717" bottom="0.23622047244094491" header="0.51181102362204722" footer="0.35433070866141736"/>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C12BE-650B-481A-B3F6-B93F03D9EBDF}">
  <sheetPr>
    <pageSetUpPr fitToPage="1"/>
  </sheetPr>
  <dimension ref="A1:AV62"/>
  <sheetViews>
    <sheetView showGridLines="0" showZeros="0" tabSelected="1" topLeftCell="A4" zoomScaleNormal="100" zoomScaleSheetLayoutView="100" workbookViewId="0">
      <selection activeCell="G5" sqref="G5"/>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t="s">
        <v>263</v>
      </c>
      <c r="I7" s="260"/>
      <c r="J7" s="260"/>
      <c r="K7" s="260"/>
      <c r="L7" s="260"/>
      <c r="M7" s="260"/>
      <c r="N7" s="261"/>
      <c r="O7" s="190" t="s">
        <v>29</v>
      </c>
      <c r="P7" s="191"/>
      <c r="Q7" s="191"/>
      <c r="R7" s="191"/>
      <c r="S7" s="192"/>
      <c r="T7" s="262" t="s">
        <v>278</v>
      </c>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t="s">
        <v>279</v>
      </c>
      <c r="I9" s="251"/>
      <c r="J9" s="251"/>
      <c r="K9" s="251"/>
      <c r="L9" s="251"/>
      <c r="M9" s="251"/>
      <c r="N9" s="251"/>
      <c r="O9" s="251"/>
      <c r="P9" s="251"/>
      <c r="Q9" s="251"/>
      <c r="R9" s="251"/>
      <c r="S9" s="252"/>
      <c r="T9" s="243"/>
      <c r="U9" s="244"/>
      <c r="V9" s="245"/>
      <c r="W9" s="253" t="s">
        <v>266</v>
      </c>
      <c r="X9" s="254"/>
      <c r="Y9" s="254"/>
      <c r="Z9" s="254"/>
      <c r="AA9" s="254"/>
      <c r="AB9" s="254"/>
      <c r="AC9" s="254"/>
      <c r="AD9" s="254"/>
      <c r="AE9" s="254"/>
      <c r="AF9" s="255"/>
      <c r="AG9" s="256" t="s">
        <v>259</v>
      </c>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t="s">
        <v>193</v>
      </c>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f>IFERROR(VLOOKUP(L10,リスト!B2:D23,2,FALSE),IFERROR(VLOOKUP(L10,リスト!B24:D30,2,FALSE)*AJ10,""))</f>
        <v>300</v>
      </c>
      <c r="AE27" s="418"/>
      <c r="AF27" s="418"/>
      <c r="AG27" s="419" t="s">
        <v>7</v>
      </c>
      <c r="AH27" s="420"/>
      <c r="AI27" s="272">
        <f>MIN(AD27,ROUNDDOWN((H35+H44)/1000,0))</f>
        <v>300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v>100000</v>
      </c>
      <c r="I30" s="183"/>
      <c r="J30" s="183"/>
      <c r="K30" s="183"/>
      <c r="L30" s="183"/>
      <c r="M30" s="430" t="s">
        <v>281</v>
      </c>
      <c r="N30" s="431"/>
      <c r="O30" s="431"/>
      <c r="P30" s="431"/>
      <c r="Q30" s="431"/>
      <c r="R30" s="431"/>
      <c r="S30" s="432"/>
      <c r="T30" s="430" t="s">
        <v>269</v>
      </c>
      <c r="U30" s="431"/>
      <c r="V30" s="431"/>
      <c r="W30" s="431"/>
      <c r="X30" s="431"/>
      <c r="Y30" s="431"/>
      <c r="Z30" s="431"/>
      <c r="AA30" s="431"/>
      <c r="AB30" s="431"/>
      <c r="AC30" s="433"/>
      <c r="AD30" s="434" t="s">
        <v>284</v>
      </c>
      <c r="AE30" s="431"/>
      <c r="AF30" s="431"/>
      <c r="AG30" s="431"/>
      <c r="AH30" s="431"/>
      <c r="AI30" s="431"/>
      <c r="AJ30" s="431"/>
      <c r="AK30" s="431"/>
      <c r="AL30" s="431"/>
      <c r="AM30" s="433"/>
    </row>
    <row r="31" spans="1:48" ht="15" customHeight="1">
      <c r="A31" s="72"/>
      <c r="B31" s="73"/>
      <c r="C31" s="73"/>
      <c r="D31" s="73"/>
      <c r="E31" s="74"/>
      <c r="F31" s="74"/>
      <c r="G31" s="75"/>
      <c r="H31" s="184">
        <v>30000</v>
      </c>
      <c r="I31" s="184"/>
      <c r="J31" s="184"/>
      <c r="K31" s="184"/>
      <c r="L31" s="184"/>
      <c r="M31" s="435" t="s">
        <v>283</v>
      </c>
      <c r="N31" s="436"/>
      <c r="O31" s="436"/>
      <c r="P31" s="436"/>
      <c r="Q31" s="436"/>
      <c r="R31" s="436"/>
      <c r="S31" s="437"/>
      <c r="T31" s="435" t="s">
        <v>282</v>
      </c>
      <c r="U31" s="436"/>
      <c r="V31" s="436"/>
      <c r="W31" s="436"/>
      <c r="X31" s="436"/>
      <c r="Y31" s="436"/>
      <c r="Z31" s="436"/>
      <c r="AA31" s="436"/>
      <c r="AB31" s="436"/>
      <c r="AC31" s="438"/>
      <c r="AD31" s="439" t="s">
        <v>285</v>
      </c>
      <c r="AE31" s="436"/>
      <c r="AF31" s="436"/>
      <c r="AG31" s="436"/>
      <c r="AH31" s="436"/>
      <c r="AI31" s="436"/>
      <c r="AJ31" s="436"/>
      <c r="AK31" s="436"/>
      <c r="AL31" s="436"/>
      <c r="AM31" s="438"/>
    </row>
    <row r="32" spans="1:48" ht="15" customHeight="1">
      <c r="A32" s="72"/>
      <c r="B32" s="73"/>
      <c r="C32" s="73"/>
      <c r="D32" s="73"/>
      <c r="E32" s="74"/>
      <c r="F32" s="74"/>
      <c r="G32" s="75"/>
      <c r="H32" s="184">
        <v>50000</v>
      </c>
      <c r="I32" s="184"/>
      <c r="J32" s="184"/>
      <c r="K32" s="184"/>
      <c r="L32" s="184"/>
      <c r="M32" s="435" t="s">
        <v>283</v>
      </c>
      <c r="N32" s="436"/>
      <c r="O32" s="436"/>
      <c r="P32" s="436"/>
      <c r="Q32" s="436"/>
      <c r="R32" s="436"/>
      <c r="S32" s="437"/>
      <c r="T32" s="435" t="s">
        <v>280</v>
      </c>
      <c r="U32" s="436"/>
      <c r="V32" s="436"/>
      <c r="W32" s="436"/>
      <c r="X32" s="436"/>
      <c r="Y32" s="436"/>
      <c r="Z32" s="436"/>
      <c r="AA32" s="436"/>
      <c r="AB32" s="436"/>
      <c r="AC32" s="438"/>
      <c r="AD32" s="439" t="s">
        <v>286</v>
      </c>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180000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v>150000</v>
      </c>
      <c r="I39" s="183"/>
      <c r="J39" s="183"/>
      <c r="K39" s="183"/>
      <c r="L39" s="183"/>
      <c r="M39" s="430" t="s">
        <v>289</v>
      </c>
      <c r="N39" s="431"/>
      <c r="O39" s="431"/>
      <c r="P39" s="431"/>
      <c r="Q39" s="431"/>
      <c r="R39" s="431"/>
      <c r="S39" s="432"/>
      <c r="T39" s="430" t="s">
        <v>287</v>
      </c>
      <c r="U39" s="431"/>
      <c r="V39" s="431"/>
      <c r="W39" s="431"/>
      <c r="X39" s="431"/>
      <c r="Y39" s="431"/>
      <c r="Z39" s="431"/>
      <c r="AA39" s="431"/>
      <c r="AB39" s="431"/>
      <c r="AC39" s="433"/>
      <c r="AD39" s="434" t="s">
        <v>291</v>
      </c>
      <c r="AE39" s="431"/>
      <c r="AF39" s="431"/>
      <c r="AG39" s="431"/>
      <c r="AH39" s="431"/>
      <c r="AI39" s="431"/>
      <c r="AJ39" s="431"/>
      <c r="AK39" s="431"/>
      <c r="AL39" s="431"/>
      <c r="AM39" s="433"/>
    </row>
    <row r="40" spans="1:48" ht="15" customHeight="1">
      <c r="A40" s="72" t="s">
        <v>248</v>
      </c>
      <c r="B40" s="73"/>
      <c r="C40" s="73"/>
      <c r="D40" s="73"/>
      <c r="E40" s="74"/>
      <c r="F40" s="74"/>
      <c r="G40" s="75"/>
      <c r="H40" s="184">
        <v>50000</v>
      </c>
      <c r="I40" s="184"/>
      <c r="J40" s="184"/>
      <c r="K40" s="184"/>
      <c r="L40" s="184"/>
      <c r="M40" s="435" t="s">
        <v>290</v>
      </c>
      <c r="N40" s="436"/>
      <c r="O40" s="436"/>
      <c r="P40" s="436"/>
      <c r="Q40" s="436"/>
      <c r="R40" s="436"/>
      <c r="S40" s="437"/>
      <c r="T40" s="435" t="s">
        <v>288</v>
      </c>
      <c r="U40" s="436"/>
      <c r="V40" s="436"/>
      <c r="W40" s="436"/>
      <c r="X40" s="436"/>
      <c r="Y40" s="436"/>
      <c r="Z40" s="436"/>
      <c r="AA40" s="436"/>
      <c r="AB40" s="436"/>
      <c r="AC40" s="438"/>
      <c r="AD40" s="439" t="s">
        <v>292</v>
      </c>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200000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380000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796C40D1-674E-4DA7-A459-827B28DA6192}"/>
    <dataValidation type="list" allowBlank="1" showInputMessage="1" showErrorMessage="1" sqref="X15:Z17 X21:Z22" xr:uid="{8133F31F-55DC-4E9B-B301-7A3C3C9562A2}">
      <formula1>"✔"</formula1>
    </dataValidation>
    <dataValidation imeMode="halfAlpha" allowBlank="1" showInputMessage="1" showErrorMessage="1" sqref="S26:V28 J26:N28 S37:V37 J37:N37" xr:uid="{77DA5800-C389-48FD-9293-7D5BD244C02B}"/>
  </dataValidations>
  <printOptions horizontalCentered="1"/>
  <pageMargins left="0.55118110236220474" right="0.55118110236220474" top="0.82677165354330717" bottom="0.23622047244094491" header="0.51181102362204722" footer="0.35433070866141736"/>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F69EBE9B-CE50-45D8-A287-8CDCED04BF1B}">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E4C4-03D9-4838-B324-A1083C615743}">
  <sheetPr>
    <pageSetUpPr fitToPage="1"/>
  </sheetPr>
  <dimension ref="A1:AV62"/>
  <sheetViews>
    <sheetView showGridLines="0" showZeros="0" tabSelected="1" zoomScaleNormal="100" zoomScaleSheetLayoutView="100" workbookViewId="0">
      <selection activeCell="G5" sqref="G5"/>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t="s">
        <v>263</v>
      </c>
      <c r="I7" s="260"/>
      <c r="J7" s="260"/>
      <c r="K7" s="260"/>
      <c r="L7" s="260"/>
      <c r="M7" s="260"/>
      <c r="N7" s="261"/>
      <c r="O7" s="190" t="s">
        <v>29</v>
      </c>
      <c r="P7" s="191"/>
      <c r="Q7" s="191"/>
      <c r="R7" s="191"/>
      <c r="S7" s="192"/>
      <c r="T7" s="262" t="s">
        <v>293</v>
      </c>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t="s">
        <v>294</v>
      </c>
      <c r="I9" s="251"/>
      <c r="J9" s="251"/>
      <c r="K9" s="251"/>
      <c r="L9" s="251"/>
      <c r="M9" s="251"/>
      <c r="N9" s="251"/>
      <c r="O9" s="251"/>
      <c r="P9" s="251"/>
      <c r="Q9" s="251"/>
      <c r="R9" s="251"/>
      <c r="S9" s="252"/>
      <c r="T9" s="243"/>
      <c r="U9" s="244"/>
      <c r="V9" s="245"/>
      <c r="W9" s="253" t="s">
        <v>295</v>
      </c>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t="s">
        <v>152</v>
      </c>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v>100</v>
      </c>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f>IFERROR(VLOOKUP(L10,リスト!B2:D23,2,FALSE),IFERROR(VLOOKUP(L10,リスト!B24:D30,2,FALSE)*AJ10,""))</f>
        <v>600</v>
      </c>
      <c r="AE27" s="418"/>
      <c r="AF27" s="418"/>
      <c r="AG27" s="419" t="s">
        <v>7</v>
      </c>
      <c r="AH27" s="420"/>
      <c r="AI27" s="272">
        <f>MIN(AD27,ROUNDDOWN((H35+H44)/1000,0))</f>
        <v>600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v>200000</v>
      </c>
      <c r="I30" s="183"/>
      <c r="J30" s="183"/>
      <c r="K30" s="183"/>
      <c r="L30" s="183"/>
      <c r="M30" s="430" t="s">
        <v>298</v>
      </c>
      <c r="N30" s="431"/>
      <c r="O30" s="431"/>
      <c r="P30" s="431"/>
      <c r="Q30" s="431"/>
      <c r="R30" s="431"/>
      <c r="S30" s="432"/>
      <c r="T30" s="430" t="s">
        <v>268</v>
      </c>
      <c r="U30" s="431"/>
      <c r="V30" s="431"/>
      <c r="W30" s="431"/>
      <c r="X30" s="431"/>
      <c r="Y30" s="431"/>
      <c r="Z30" s="431"/>
      <c r="AA30" s="431"/>
      <c r="AB30" s="431"/>
      <c r="AC30" s="433"/>
      <c r="AD30" s="434" t="s">
        <v>286</v>
      </c>
      <c r="AE30" s="431"/>
      <c r="AF30" s="431"/>
      <c r="AG30" s="431"/>
      <c r="AH30" s="431"/>
      <c r="AI30" s="431"/>
      <c r="AJ30" s="431"/>
      <c r="AK30" s="431"/>
      <c r="AL30" s="431"/>
      <c r="AM30" s="433"/>
    </row>
    <row r="31" spans="1:48" ht="15" customHeight="1">
      <c r="A31" s="72"/>
      <c r="B31" s="73"/>
      <c r="C31" s="73"/>
      <c r="D31" s="73"/>
      <c r="E31" s="74"/>
      <c r="F31" s="74"/>
      <c r="G31" s="75"/>
      <c r="H31" s="184">
        <v>100000</v>
      </c>
      <c r="I31" s="184"/>
      <c r="J31" s="184"/>
      <c r="K31" s="184"/>
      <c r="L31" s="184"/>
      <c r="M31" s="435" t="s">
        <v>299</v>
      </c>
      <c r="N31" s="436"/>
      <c r="O31" s="436"/>
      <c r="P31" s="436"/>
      <c r="Q31" s="436"/>
      <c r="R31" s="436"/>
      <c r="S31" s="437"/>
      <c r="T31" s="435" t="s">
        <v>296</v>
      </c>
      <c r="U31" s="436"/>
      <c r="V31" s="436"/>
      <c r="W31" s="436"/>
      <c r="X31" s="436"/>
      <c r="Y31" s="436"/>
      <c r="Z31" s="436"/>
      <c r="AA31" s="436"/>
      <c r="AB31" s="436"/>
      <c r="AC31" s="438"/>
      <c r="AD31" s="439" t="s">
        <v>297</v>
      </c>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300000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v>100000</v>
      </c>
      <c r="I39" s="183"/>
      <c r="J39" s="183"/>
      <c r="K39" s="183"/>
      <c r="L39" s="183"/>
      <c r="M39" s="430" t="s">
        <v>304</v>
      </c>
      <c r="N39" s="431"/>
      <c r="O39" s="431"/>
      <c r="P39" s="431"/>
      <c r="Q39" s="431"/>
      <c r="R39" s="431"/>
      <c r="S39" s="432"/>
      <c r="T39" s="430" t="s">
        <v>300</v>
      </c>
      <c r="U39" s="431"/>
      <c r="V39" s="431"/>
      <c r="W39" s="431"/>
      <c r="X39" s="431"/>
      <c r="Y39" s="431"/>
      <c r="Z39" s="431"/>
      <c r="AA39" s="431"/>
      <c r="AB39" s="431"/>
      <c r="AC39" s="433"/>
      <c r="AD39" s="434" t="s">
        <v>301</v>
      </c>
      <c r="AE39" s="431"/>
      <c r="AF39" s="431"/>
      <c r="AG39" s="431"/>
      <c r="AH39" s="431"/>
      <c r="AI39" s="431"/>
      <c r="AJ39" s="431"/>
      <c r="AK39" s="431"/>
      <c r="AL39" s="431"/>
      <c r="AM39" s="433"/>
    </row>
    <row r="40" spans="1:48" ht="15" customHeight="1">
      <c r="A40" s="72"/>
      <c r="B40" s="73"/>
      <c r="C40" s="73"/>
      <c r="D40" s="73"/>
      <c r="E40" s="74"/>
      <c r="F40" s="74"/>
      <c r="G40" s="75"/>
      <c r="H40" s="184">
        <v>50000</v>
      </c>
      <c r="I40" s="184"/>
      <c r="J40" s="184"/>
      <c r="K40" s="184"/>
      <c r="L40" s="184"/>
      <c r="M40" s="435" t="s">
        <v>305</v>
      </c>
      <c r="N40" s="436"/>
      <c r="O40" s="436"/>
      <c r="P40" s="436"/>
      <c r="Q40" s="436"/>
      <c r="R40" s="436"/>
      <c r="S40" s="437"/>
      <c r="T40" s="435" t="s">
        <v>287</v>
      </c>
      <c r="U40" s="436"/>
      <c r="V40" s="436"/>
      <c r="W40" s="436"/>
      <c r="X40" s="436"/>
      <c r="Y40" s="436"/>
      <c r="Z40" s="436"/>
      <c r="AA40" s="436"/>
      <c r="AB40" s="436"/>
      <c r="AC40" s="438"/>
      <c r="AD40" s="439" t="s">
        <v>291</v>
      </c>
      <c r="AE40" s="436"/>
      <c r="AF40" s="436"/>
      <c r="AG40" s="436"/>
      <c r="AH40" s="436"/>
      <c r="AI40" s="436"/>
      <c r="AJ40" s="436"/>
      <c r="AK40" s="436"/>
      <c r="AL40" s="436"/>
      <c r="AM40" s="438"/>
    </row>
    <row r="41" spans="1:48" ht="15" customHeight="1">
      <c r="A41" s="72"/>
      <c r="B41" s="73"/>
      <c r="C41" s="73"/>
      <c r="D41" s="73"/>
      <c r="E41" s="74"/>
      <c r="F41" s="74"/>
      <c r="G41" s="75"/>
      <c r="H41" s="184">
        <v>200000</v>
      </c>
      <c r="I41" s="184"/>
      <c r="J41" s="184"/>
      <c r="K41" s="184"/>
      <c r="L41" s="184"/>
      <c r="M41" s="435" t="s">
        <v>306</v>
      </c>
      <c r="N41" s="436"/>
      <c r="O41" s="436"/>
      <c r="P41" s="436"/>
      <c r="Q41" s="436"/>
      <c r="R41" s="436"/>
      <c r="S41" s="437"/>
      <c r="T41" s="435" t="s">
        <v>302</v>
      </c>
      <c r="U41" s="436"/>
      <c r="V41" s="436"/>
      <c r="W41" s="436"/>
      <c r="X41" s="436"/>
      <c r="Y41" s="436"/>
      <c r="Z41" s="436"/>
      <c r="AA41" s="436"/>
      <c r="AB41" s="436"/>
      <c r="AC41" s="438"/>
      <c r="AD41" s="439" t="s">
        <v>303</v>
      </c>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350000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f>IFERROR(VLOOKUP(L10,リスト!B24:E30,4,FALSE)*AJ10,"")</f>
        <v>1800</v>
      </c>
      <c r="AE47" s="200"/>
      <c r="AF47" s="200"/>
      <c r="AG47" s="203" t="s">
        <v>7</v>
      </c>
      <c r="AH47" s="203"/>
      <c r="AI47" s="208">
        <f>IF(AD47="","",MIN(AD47,ROUNDDOWN(H55/1000,0)))</f>
        <v>0</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650000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E59BA5C4-655D-4C6C-A214-2044589D526A}"/>
    <dataValidation type="list" allowBlank="1" showInputMessage="1" showErrorMessage="1" sqref="X15:Z17 X21:Z22" xr:uid="{A274B795-85C3-4C51-899B-CBDBDB538423}">
      <formula1>"✔"</formula1>
    </dataValidation>
    <dataValidation imeMode="halfAlpha" allowBlank="1" showInputMessage="1" showErrorMessage="1" sqref="S26:V28 J26:N28 S37:V37 J37:N37" xr:uid="{E03FE0ED-85F7-4BE2-B60D-24EC62ED7DCA}"/>
  </dataValidations>
  <printOptions horizontalCentered="1"/>
  <pageMargins left="0.55118110236220474" right="0.55118110236220474" top="0.82677165354330717" bottom="0.23622047244094491" header="0.51181102362204722" footer="0.35433070866141736"/>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6B33FA4E-CB7B-433E-AC1A-A2B15BAFA0F7}">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3012-647B-4E4B-8641-C768AFB1C385}">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6B071542-CB91-4738-82D7-347989701776}"/>
    <dataValidation type="list" allowBlank="1" showInputMessage="1" showErrorMessage="1" sqref="X15:Z17 X21:Z22" xr:uid="{2EB13CD3-E02E-442F-A9ED-006574FFC702}">
      <formula1>"✔"</formula1>
    </dataValidation>
    <dataValidation imeMode="halfAlpha" allowBlank="1" showInputMessage="1" showErrorMessage="1" sqref="S26:V28 J26:N28 S37:V37 J37:N37" xr:uid="{86E9FD87-4194-4041-B705-C8A04EF8F361}"/>
  </dataValidations>
  <printOptions horizontalCentered="1"/>
  <pageMargins left="0.55118110236220474" right="0.55118110236220474" top="0.82677165354330717" bottom="0.23622047244094491" header="0.51181102362204722" footer="0.35433070866141736"/>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9A42C153-AA2A-4E8B-B1C9-63B62D0E8F4D}">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46515-2F49-459D-92D6-C225B401CB3B}">
  <sheetPr>
    <pageSetUpPr fitToPage="1"/>
  </sheetPr>
  <dimension ref="A1:AV62"/>
  <sheetViews>
    <sheetView showGridLines="0" showZeros="0" zoomScaleNormal="100" zoomScaleSheetLayoutView="100" workbookViewId="0">
      <selection activeCell="M42" sqref="M42:S42"/>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230</v>
      </c>
    </row>
    <row r="2" spans="1:48" ht="7.5" customHeight="1"/>
    <row r="3" spans="1:48">
      <c r="A3" s="237" t="s">
        <v>223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9"/>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6" t="s">
        <v>27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8"/>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0" t="s">
        <v>28</v>
      </c>
      <c r="B7" s="191"/>
      <c r="C7" s="191"/>
      <c r="D7" s="191"/>
      <c r="E7" s="191"/>
      <c r="F7" s="191"/>
      <c r="G7" s="192"/>
      <c r="H7" s="259"/>
      <c r="I7" s="260"/>
      <c r="J7" s="260"/>
      <c r="K7" s="260"/>
      <c r="L7" s="260"/>
      <c r="M7" s="260"/>
      <c r="N7" s="261"/>
      <c r="O7" s="190" t="s">
        <v>29</v>
      </c>
      <c r="P7" s="191"/>
      <c r="Q7" s="191"/>
      <c r="R7" s="191"/>
      <c r="S7" s="192"/>
      <c r="T7" s="262"/>
      <c r="U7" s="219"/>
      <c r="V7" s="219"/>
      <c r="W7" s="219"/>
      <c r="X7" s="219"/>
      <c r="Y7" s="219"/>
      <c r="Z7" s="219"/>
      <c r="AA7" s="219"/>
      <c r="AB7" s="219"/>
      <c r="AC7" s="219"/>
      <c r="AD7" s="219"/>
      <c r="AE7" s="219"/>
      <c r="AF7" s="219"/>
      <c r="AG7" s="219"/>
      <c r="AH7" s="219"/>
      <c r="AI7" s="219"/>
      <c r="AJ7" s="219"/>
      <c r="AK7" s="219"/>
      <c r="AL7" s="219"/>
      <c r="AM7" s="263"/>
    </row>
    <row r="8" spans="1:48">
      <c r="A8" s="240" t="s">
        <v>30</v>
      </c>
      <c r="B8" s="241"/>
      <c r="C8" s="242"/>
      <c r="D8" s="190" t="s">
        <v>31</v>
      </c>
      <c r="E8" s="191"/>
      <c r="F8" s="191"/>
      <c r="G8" s="192"/>
      <c r="H8" s="190" t="s">
        <v>21</v>
      </c>
      <c r="I8" s="191"/>
      <c r="J8" s="191"/>
      <c r="K8" s="191"/>
      <c r="L8" s="191"/>
      <c r="M8" s="191"/>
      <c r="N8" s="191"/>
      <c r="O8" s="191"/>
      <c r="P8" s="191"/>
      <c r="Q8" s="191"/>
      <c r="R8" s="191"/>
      <c r="S8" s="192"/>
      <c r="T8" s="240" t="s">
        <v>32</v>
      </c>
      <c r="U8" s="241"/>
      <c r="V8" s="242"/>
      <c r="W8" s="190" t="s">
        <v>15</v>
      </c>
      <c r="X8" s="191"/>
      <c r="Y8" s="191"/>
      <c r="Z8" s="191"/>
      <c r="AA8" s="191"/>
      <c r="AB8" s="191"/>
      <c r="AC8" s="191"/>
      <c r="AD8" s="191"/>
      <c r="AE8" s="191"/>
      <c r="AF8" s="192"/>
      <c r="AG8" s="249" t="s">
        <v>33</v>
      </c>
      <c r="AH8" s="217"/>
      <c r="AI8" s="217"/>
      <c r="AJ8" s="217"/>
      <c r="AK8" s="217"/>
      <c r="AL8" s="217"/>
      <c r="AM8" s="218"/>
    </row>
    <row r="9" spans="1:48" ht="17.25" customHeight="1">
      <c r="A9" s="243"/>
      <c r="B9" s="244"/>
      <c r="C9" s="245"/>
      <c r="D9" s="246" t="s">
        <v>250</v>
      </c>
      <c r="E9" s="247"/>
      <c r="F9" s="247"/>
      <c r="G9" s="248"/>
      <c r="H9" s="250"/>
      <c r="I9" s="251"/>
      <c r="J9" s="251"/>
      <c r="K9" s="251"/>
      <c r="L9" s="251"/>
      <c r="M9" s="251"/>
      <c r="N9" s="251"/>
      <c r="O9" s="251"/>
      <c r="P9" s="251"/>
      <c r="Q9" s="251"/>
      <c r="R9" s="251"/>
      <c r="S9" s="252"/>
      <c r="T9" s="243"/>
      <c r="U9" s="244"/>
      <c r="V9" s="245"/>
      <c r="W9" s="253"/>
      <c r="X9" s="254"/>
      <c r="Y9" s="254"/>
      <c r="Z9" s="254"/>
      <c r="AA9" s="254"/>
      <c r="AB9" s="254"/>
      <c r="AC9" s="254"/>
      <c r="AD9" s="254"/>
      <c r="AE9" s="254"/>
      <c r="AF9" s="255"/>
      <c r="AG9" s="256"/>
      <c r="AH9" s="257"/>
      <c r="AI9" s="257"/>
      <c r="AJ9" s="257"/>
      <c r="AK9" s="257"/>
      <c r="AL9" s="257"/>
      <c r="AM9" s="258"/>
      <c r="AV9" s="3"/>
    </row>
    <row r="10" spans="1:48" s="3" customFormat="1" ht="20.25" customHeight="1">
      <c r="A10" s="190" t="s">
        <v>34</v>
      </c>
      <c r="B10" s="191"/>
      <c r="C10" s="191"/>
      <c r="D10" s="191"/>
      <c r="E10" s="191"/>
      <c r="F10" s="191"/>
      <c r="G10" s="191"/>
      <c r="H10" s="191"/>
      <c r="I10" s="191"/>
      <c r="J10" s="191"/>
      <c r="K10" s="192"/>
      <c r="L10" s="229"/>
      <c r="M10" s="230"/>
      <c r="N10" s="230"/>
      <c r="O10" s="230"/>
      <c r="P10" s="230"/>
      <c r="Q10" s="230"/>
      <c r="R10" s="230"/>
      <c r="S10" s="230"/>
      <c r="T10" s="230"/>
      <c r="U10" s="230"/>
      <c r="V10" s="230"/>
      <c r="W10" s="230"/>
      <c r="X10" s="230"/>
      <c r="Y10" s="230"/>
      <c r="Z10" s="230"/>
      <c r="AA10" s="230"/>
      <c r="AB10" s="230"/>
      <c r="AC10" s="230"/>
      <c r="AD10" s="230"/>
      <c r="AE10" s="230"/>
      <c r="AF10" s="231"/>
      <c r="AG10" s="216" t="s">
        <v>35</v>
      </c>
      <c r="AH10" s="217"/>
      <c r="AI10" s="218"/>
      <c r="AJ10" s="219"/>
      <c r="AK10" s="219"/>
      <c r="AL10" s="220" t="s">
        <v>36</v>
      </c>
      <c r="AM10" s="221"/>
      <c r="AP10" s="215"/>
      <c r="AQ10" s="215"/>
      <c r="AR10" s="215"/>
      <c r="AS10" s="215"/>
      <c r="AT10" s="215"/>
      <c r="AU10" s="215"/>
    </row>
    <row r="11" spans="1:48" s="3" customFormat="1" ht="18" hidden="1" customHeight="1">
      <c r="A11" s="222" t="s">
        <v>37</v>
      </c>
      <c r="B11" s="223"/>
      <c r="C11" s="223"/>
      <c r="D11" s="223"/>
      <c r="E11" s="223"/>
      <c r="F11" s="223"/>
      <c r="G11" s="223"/>
      <c r="H11" s="224"/>
      <c r="I11" s="5"/>
      <c r="J11" s="135" t="s">
        <v>204</v>
      </c>
      <c r="K11" s="65"/>
      <c r="L11" s="66"/>
      <c r="M11" s="66"/>
      <c r="N11" s="66"/>
      <c r="O11" s="66"/>
      <c r="P11" s="66"/>
      <c r="Q11" s="66"/>
      <c r="R11" s="66"/>
      <c r="S11" s="66"/>
      <c r="T11" s="66"/>
      <c r="U11" s="66"/>
      <c r="V11" s="66"/>
      <c r="W11" s="66"/>
      <c r="X11" s="66"/>
      <c r="Y11" s="5"/>
      <c r="Z11" s="135" t="s">
        <v>203</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6" t="s">
        <v>38</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8"/>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2" t="s">
        <v>212</v>
      </c>
      <c r="B15" s="233"/>
      <c r="C15" s="233"/>
      <c r="D15" s="233"/>
      <c r="E15" s="233"/>
      <c r="F15" s="233"/>
      <c r="G15" s="233"/>
      <c r="H15" s="233"/>
      <c r="I15" s="233"/>
      <c r="J15" s="233"/>
      <c r="K15" s="233"/>
      <c r="L15" s="233"/>
      <c r="M15" s="233"/>
      <c r="N15" s="233"/>
      <c r="O15" s="233"/>
      <c r="P15" s="233"/>
      <c r="Q15" s="233"/>
      <c r="R15" s="233"/>
      <c r="S15" s="233"/>
      <c r="T15" s="233"/>
      <c r="U15" s="233"/>
      <c r="V15" s="233"/>
      <c r="W15" s="264"/>
      <c r="X15" s="234" t="s">
        <v>39</v>
      </c>
      <c r="Y15" s="235"/>
      <c r="Z15" s="236"/>
      <c r="AA15" s="268" t="s">
        <v>209</v>
      </c>
      <c r="AB15" s="269"/>
      <c r="AC15" s="269"/>
      <c r="AD15" s="269"/>
      <c r="AE15" s="269"/>
      <c r="AF15" s="269"/>
      <c r="AG15" s="269"/>
      <c r="AH15" s="269"/>
      <c r="AI15" s="269"/>
      <c r="AJ15" s="269"/>
      <c r="AK15" s="269"/>
      <c r="AL15" s="269"/>
      <c r="AM15" s="269"/>
    </row>
    <row r="16" spans="1:48" s="3" customFormat="1" ht="18" hidden="1" customHeight="1">
      <c r="A16" s="232" t="s">
        <v>213</v>
      </c>
      <c r="B16" s="233"/>
      <c r="C16" s="233"/>
      <c r="D16" s="233"/>
      <c r="E16" s="233"/>
      <c r="F16" s="233"/>
      <c r="G16" s="233"/>
      <c r="H16" s="233"/>
      <c r="I16" s="233"/>
      <c r="J16" s="233"/>
      <c r="K16" s="233"/>
      <c r="L16" s="233"/>
      <c r="M16" s="233"/>
      <c r="N16" s="233"/>
      <c r="O16" s="233"/>
      <c r="P16" s="233"/>
      <c r="Q16" s="233"/>
      <c r="R16" s="233"/>
      <c r="S16" s="233"/>
      <c r="T16" s="233"/>
      <c r="U16" s="233"/>
      <c r="V16" s="233"/>
      <c r="W16" s="264"/>
      <c r="X16" s="234" t="s">
        <v>39</v>
      </c>
      <c r="Y16" s="235"/>
      <c r="Z16" s="236"/>
      <c r="AA16" s="268" t="s">
        <v>208</v>
      </c>
      <c r="AB16" s="269"/>
      <c r="AC16" s="269"/>
      <c r="AD16" s="269"/>
      <c r="AE16" s="269"/>
      <c r="AF16" s="269"/>
      <c r="AG16" s="269"/>
      <c r="AH16" s="269"/>
      <c r="AI16" s="269"/>
      <c r="AJ16" s="269"/>
      <c r="AK16" s="269"/>
      <c r="AL16" s="269"/>
      <c r="AM16" s="269"/>
    </row>
    <row r="17" spans="1:48" s="3" customFormat="1" ht="18" customHeight="1">
      <c r="A17" s="265" t="s">
        <v>207</v>
      </c>
      <c r="B17" s="266"/>
      <c r="C17" s="266"/>
      <c r="D17" s="266"/>
      <c r="E17" s="266"/>
      <c r="F17" s="266"/>
      <c r="G17" s="266"/>
      <c r="H17" s="266"/>
      <c r="I17" s="266"/>
      <c r="J17" s="266"/>
      <c r="K17" s="266"/>
      <c r="L17" s="266"/>
      <c r="M17" s="266"/>
      <c r="N17" s="266"/>
      <c r="O17" s="266"/>
      <c r="P17" s="266"/>
      <c r="Q17" s="266"/>
      <c r="R17" s="266"/>
      <c r="S17" s="266"/>
      <c r="T17" s="266"/>
      <c r="U17" s="266"/>
      <c r="V17" s="266"/>
      <c r="W17" s="267"/>
      <c r="X17" s="234" t="s">
        <v>39</v>
      </c>
      <c r="Y17" s="235"/>
      <c r="Z17" s="236"/>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6" t="s">
        <v>214</v>
      </c>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8"/>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2" t="s">
        <v>221</v>
      </c>
      <c r="B21" s="233"/>
      <c r="C21" s="233"/>
      <c r="D21" s="233"/>
      <c r="E21" s="233"/>
      <c r="F21" s="233"/>
      <c r="G21" s="233"/>
      <c r="H21" s="233"/>
      <c r="I21" s="233"/>
      <c r="J21" s="233"/>
      <c r="K21" s="233"/>
      <c r="L21" s="233"/>
      <c r="M21" s="233"/>
      <c r="N21" s="233"/>
      <c r="O21" s="233"/>
      <c r="P21" s="233"/>
      <c r="Q21" s="233"/>
      <c r="R21" s="233"/>
      <c r="S21" s="233"/>
      <c r="T21" s="233"/>
      <c r="U21" s="233"/>
      <c r="V21" s="233"/>
      <c r="W21" s="233"/>
      <c r="X21" s="234" t="s">
        <v>39</v>
      </c>
      <c r="Y21" s="235"/>
      <c r="Z21" s="236"/>
      <c r="AA21" s="156"/>
      <c r="AB21" s="156"/>
      <c r="AC21" s="156"/>
      <c r="AD21" s="156"/>
      <c r="AE21" s="156"/>
      <c r="AF21" s="156"/>
      <c r="AG21" s="156"/>
    </row>
    <row r="22" spans="1:48" s="3" customFormat="1" ht="18" hidden="1" customHeight="1">
      <c r="A22" s="232" t="s">
        <v>216</v>
      </c>
      <c r="B22" s="233"/>
      <c r="C22" s="233"/>
      <c r="D22" s="233"/>
      <c r="E22" s="233"/>
      <c r="F22" s="233"/>
      <c r="G22" s="233"/>
      <c r="H22" s="233"/>
      <c r="I22" s="233"/>
      <c r="J22" s="233"/>
      <c r="K22" s="233"/>
      <c r="L22" s="233"/>
      <c r="M22" s="233"/>
      <c r="N22" s="233"/>
      <c r="O22" s="233"/>
      <c r="P22" s="233"/>
      <c r="Q22" s="233"/>
      <c r="R22" s="233"/>
      <c r="S22" s="233"/>
      <c r="T22" s="233"/>
      <c r="U22" s="233"/>
      <c r="V22" s="233"/>
      <c r="W22" s="233"/>
      <c r="X22" s="234" t="s">
        <v>39</v>
      </c>
      <c r="Y22" s="235"/>
      <c r="Z22" s="236"/>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6" t="s">
        <v>40</v>
      </c>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8"/>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201</v>
      </c>
      <c r="B26" s="3"/>
      <c r="C26" s="132"/>
      <c r="D26" s="3"/>
      <c r="E26" s="144"/>
      <c r="F26" s="3"/>
      <c r="G26" s="3"/>
      <c r="H26" s="3"/>
      <c r="I26" s="3"/>
      <c r="J26" s="145"/>
      <c r="K26" s="145"/>
      <c r="L26" s="145"/>
      <c r="M26" s="145"/>
      <c r="N26" s="145"/>
      <c r="O26" s="146"/>
      <c r="P26" s="132"/>
      <c r="S26" s="145"/>
      <c r="T26" s="142"/>
      <c r="U26" s="145"/>
      <c r="V26" s="145"/>
      <c r="W26" s="132"/>
      <c r="AC26" s="206"/>
      <c r="AD26" s="204" t="s">
        <v>41</v>
      </c>
      <c r="AE26" s="205"/>
      <c r="AF26" s="205"/>
      <c r="AG26" s="205"/>
      <c r="AH26" s="205"/>
      <c r="AI26" s="212" t="s">
        <v>42</v>
      </c>
      <c r="AJ26" s="213"/>
      <c r="AK26" s="213"/>
      <c r="AL26" s="213"/>
      <c r="AM26" s="214"/>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06"/>
      <c r="AD27" s="417" t="str">
        <f>IFERROR(VLOOKUP(L10,リスト!B2:D23,2,FALSE),IFERROR(VLOOKUP(L10,リスト!B24:D30,2,FALSE)*AJ10,""))</f>
        <v/>
      </c>
      <c r="AE27" s="418"/>
      <c r="AF27" s="418"/>
      <c r="AG27" s="419" t="s">
        <v>7</v>
      </c>
      <c r="AH27" s="420"/>
      <c r="AI27" s="272">
        <f>MIN(AD27,ROUNDDOWN((H35+H44)/1000,0))</f>
        <v>0</v>
      </c>
      <c r="AJ27" s="273"/>
      <c r="AK27" s="273"/>
      <c r="AL27" s="270" t="s">
        <v>7</v>
      </c>
      <c r="AM27" s="271"/>
    </row>
    <row r="28" spans="1:48">
      <c r="A28" s="132" t="s">
        <v>205</v>
      </c>
      <c r="B28" s="3"/>
      <c r="C28" s="132"/>
      <c r="D28" s="3"/>
      <c r="E28" s="144"/>
      <c r="F28" s="3"/>
      <c r="G28" s="3"/>
      <c r="H28" s="3"/>
      <c r="I28" s="3"/>
      <c r="J28" s="145"/>
      <c r="K28" s="145"/>
      <c r="L28" s="145"/>
      <c r="M28" s="145"/>
      <c r="N28" s="145"/>
      <c r="O28" s="146"/>
      <c r="P28" s="132"/>
      <c r="S28" s="145"/>
      <c r="T28" s="142"/>
      <c r="U28" s="145"/>
      <c r="V28" s="145"/>
      <c r="W28" s="134"/>
      <c r="AC28" s="206"/>
      <c r="AD28" s="225"/>
      <c r="AE28" s="424"/>
      <c r="AF28" s="424"/>
      <c r="AG28" s="425"/>
      <c r="AH28" s="426"/>
      <c r="AI28" s="208"/>
      <c r="AJ28" s="209"/>
      <c r="AK28" s="209"/>
      <c r="AL28" s="427"/>
      <c r="AM28" s="428"/>
    </row>
    <row r="29" spans="1:48" ht="15" customHeight="1">
      <c r="A29" s="190" t="s">
        <v>43</v>
      </c>
      <c r="B29" s="191"/>
      <c r="C29" s="191"/>
      <c r="D29" s="191"/>
      <c r="E29" s="191"/>
      <c r="F29" s="191"/>
      <c r="G29" s="192"/>
      <c r="H29" s="191" t="s">
        <v>44</v>
      </c>
      <c r="I29" s="191"/>
      <c r="J29" s="191"/>
      <c r="K29" s="191"/>
      <c r="L29" s="191"/>
      <c r="M29" s="429" t="s">
        <v>254</v>
      </c>
      <c r="N29" s="429"/>
      <c r="O29" s="429"/>
      <c r="P29" s="429"/>
      <c r="Q29" s="429"/>
      <c r="R29" s="429"/>
      <c r="S29" s="429"/>
      <c r="T29" s="429" t="s">
        <v>255</v>
      </c>
      <c r="U29" s="429"/>
      <c r="V29" s="429"/>
      <c r="W29" s="429"/>
      <c r="X29" s="429"/>
      <c r="Y29" s="429"/>
      <c r="Z29" s="429"/>
      <c r="AA29" s="429"/>
      <c r="AB29" s="429"/>
      <c r="AC29" s="429"/>
      <c r="AD29" s="429" t="s">
        <v>256</v>
      </c>
      <c r="AE29" s="429"/>
      <c r="AF29" s="429"/>
      <c r="AG29" s="429"/>
      <c r="AH29" s="429"/>
      <c r="AI29" s="429"/>
      <c r="AJ29" s="429"/>
      <c r="AK29" s="429"/>
      <c r="AL29" s="429"/>
      <c r="AM29" s="429"/>
    </row>
    <row r="30" spans="1:48" ht="15" customHeight="1">
      <c r="A30" s="88" t="s">
        <v>247</v>
      </c>
      <c r="B30" s="89"/>
      <c r="C30" s="89"/>
      <c r="D30" s="89"/>
      <c r="E30" s="90"/>
      <c r="F30" s="90"/>
      <c r="G30" s="91"/>
      <c r="H30" s="183"/>
      <c r="I30" s="183"/>
      <c r="J30" s="183"/>
      <c r="K30" s="183"/>
      <c r="L30" s="183"/>
      <c r="M30" s="430"/>
      <c r="N30" s="431"/>
      <c r="O30" s="431"/>
      <c r="P30" s="431"/>
      <c r="Q30" s="431"/>
      <c r="R30" s="431"/>
      <c r="S30" s="432"/>
      <c r="T30" s="430"/>
      <c r="U30" s="431"/>
      <c r="V30" s="431"/>
      <c r="W30" s="431"/>
      <c r="X30" s="431"/>
      <c r="Y30" s="431"/>
      <c r="Z30" s="431"/>
      <c r="AA30" s="431"/>
      <c r="AB30" s="431"/>
      <c r="AC30" s="433"/>
      <c r="AD30" s="434"/>
      <c r="AE30" s="431"/>
      <c r="AF30" s="431"/>
      <c r="AG30" s="431"/>
      <c r="AH30" s="431"/>
      <c r="AI30" s="431"/>
      <c r="AJ30" s="431"/>
      <c r="AK30" s="431"/>
      <c r="AL30" s="431"/>
      <c r="AM30" s="433"/>
    </row>
    <row r="31" spans="1:48" ht="15" customHeight="1">
      <c r="A31" s="72" t="s">
        <v>248</v>
      </c>
      <c r="B31" s="73"/>
      <c r="C31" s="73"/>
      <c r="D31" s="73"/>
      <c r="E31" s="74"/>
      <c r="F31" s="74"/>
      <c r="G31" s="75"/>
      <c r="H31" s="184"/>
      <c r="I31" s="184"/>
      <c r="J31" s="184"/>
      <c r="K31" s="184"/>
      <c r="L31" s="184"/>
      <c r="M31" s="435"/>
      <c r="N31" s="436"/>
      <c r="O31" s="436"/>
      <c r="P31" s="436"/>
      <c r="Q31" s="436"/>
      <c r="R31" s="436"/>
      <c r="S31" s="437"/>
      <c r="T31" s="435"/>
      <c r="U31" s="436"/>
      <c r="V31" s="436"/>
      <c r="W31" s="436"/>
      <c r="X31" s="436"/>
      <c r="Y31" s="436"/>
      <c r="Z31" s="436"/>
      <c r="AA31" s="436"/>
      <c r="AB31" s="436"/>
      <c r="AC31" s="438"/>
      <c r="AD31" s="439"/>
      <c r="AE31" s="436"/>
      <c r="AF31" s="436"/>
      <c r="AG31" s="436"/>
      <c r="AH31" s="436"/>
      <c r="AI31" s="436"/>
      <c r="AJ31" s="436"/>
      <c r="AK31" s="436"/>
      <c r="AL31" s="436"/>
      <c r="AM31" s="438"/>
    </row>
    <row r="32" spans="1:48" ht="15" customHeight="1">
      <c r="A32" s="72"/>
      <c r="B32" s="73"/>
      <c r="C32" s="73"/>
      <c r="D32" s="73"/>
      <c r="E32" s="74"/>
      <c r="F32" s="74"/>
      <c r="G32" s="75"/>
      <c r="H32" s="184"/>
      <c r="I32" s="184"/>
      <c r="J32" s="184"/>
      <c r="K32" s="184"/>
      <c r="L32" s="184"/>
      <c r="M32" s="435"/>
      <c r="N32" s="436"/>
      <c r="O32" s="436"/>
      <c r="P32" s="436"/>
      <c r="Q32" s="436"/>
      <c r="R32" s="436"/>
      <c r="S32" s="437"/>
      <c r="T32" s="435"/>
      <c r="U32" s="436"/>
      <c r="V32" s="436"/>
      <c r="W32" s="436"/>
      <c r="X32" s="436"/>
      <c r="Y32" s="436"/>
      <c r="Z32" s="436"/>
      <c r="AA32" s="436"/>
      <c r="AB32" s="436"/>
      <c r="AC32" s="438"/>
      <c r="AD32" s="439"/>
      <c r="AE32" s="436"/>
      <c r="AF32" s="436"/>
      <c r="AG32" s="436"/>
      <c r="AH32" s="436"/>
      <c r="AI32" s="436"/>
      <c r="AJ32" s="436"/>
      <c r="AK32" s="436"/>
      <c r="AL32" s="436"/>
      <c r="AM32" s="438"/>
    </row>
    <row r="33" spans="1:48" ht="15" customHeight="1">
      <c r="A33" s="72"/>
      <c r="B33" s="73"/>
      <c r="C33" s="73"/>
      <c r="D33" s="73"/>
      <c r="E33" s="74"/>
      <c r="F33" s="74"/>
      <c r="G33" s="75"/>
      <c r="H33" s="184"/>
      <c r="I33" s="184"/>
      <c r="J33" s="184"/>
      <c r="K33" s="184"/>
      <c r="L33" s="184"/>
      <c r="M33" s="440"/>
      <c r="N33" s="441"/>
      <c r="O33" s="441"/>
      <c r="P33" s="441"/>
      <c r="Q33" s="441"/>
      <c r="R33" s="441"/>
      <c r="S33" s="442"/>
      <c r="T33" s="435"/>
      <c r="U33" s="436"/>
      <c r="V33" s="436"/>
      <c r="W33" s="436"/>
      <c r="X33" s="436"/>
      <c r="Y33" s="436"/>
      <c r="Z33" s="436"/>
      <c r="AA33" s="436"/>
      <c r="AB33" s="436"/>
      <c r="AC33" s="438"/>
      <c r="AD33" s="439"/>
      <c r="AE33" s="436"/>
      <c r="AF33" s="436"/>
      <c r="AG33" s="436"/>
      <c r="AH33" s="436"/>
      <c r="AI33" s="436"/>
      <c r="AJ33" s="436"/>
      <c r="AK33" s="436"/>
      <c r="AL33" s="436"/>
      <c r="AM33" s="438"/>
      <c r="AV33" s="3"/>
    </row>
    <row r="34" spans="1:48" ht="15" customHeight="1">
      <c r="A34" s="72"/>
      <c r="B34" s="73"/>
      <c r="C34" s="73"/>
      <c r="D34" s="73"/>
      <c r="E34" s="74"/>
      <c r="F34" s="74"/>
      <c r="G34" s="75"/>
      <c r="H34" s="184"/>
      <c r="I34" s="184"/>
      <c r="J34" s="184"/>
      <c r="K34" s="184"/>
      <c r="L34" s="184"/>
      <c r="M34" s="443"/>
      <c r="N34" s="444"/>
      <c r="O34" s="444"/>
      <c r="P34" s="444"/>
      <c r="Q34" s="444"/>
      <c r="R34" s="444"/>
      <c r="S34" s="445"/>
      <c r="T34" s="443"/>
      <c r="U34" s="444"/>
      <c r="V34" s="444"/>
      <c r="W34" s="444"/>
      <c r="X34" s="444"/>
      <c r="Y34" s="444"/>
      <c r="Z34" s="444"/>
      <c r="AA34" s="444"/>
      <c r="AB34" s="444"/>
      <c r="AC34" s="446"/>
      <c r="AD34" s="447"/>
      <c r="AE34" s="444"/>
      <c r="AF34" s="444"/>
      <c r="AG34" s="444"/>
      <c r="AH34" s="444"/>
      <c r="AI34" s="444"/>
      <c r="AJ34" s="444"/>
      <c r="AK34" s="444"/>
      <c r="AL34" s="444"/>
      <c r="AM34" s="446"/>
    </row>
    <row r="35" spans="1:48" ht="15" customHeight="1">
      <c r="A35" s="76" t="s">
        <v>25</v>
      </c>
      <c r="B35" s="77"/>
      <c r="C35" s="77"/>
      <c r="D35" s="77"/>
      <c r="E35" s="77"/>
      <c r="F35" s="77"/>
      <c r="G35" s="78"/>
      <c r="H35" s="185">
        <f>SUM(H30:L34)</f>
        <v>0</v>
      </c>
      <c r="I35" s="185"/>
      <c r="J35" s="185"/>
      <c r="K35" s="185"/>
      <c r="L35" s="186"/>
      <c r="M35" s="421"/>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74"/>
      <c r="AJ36" s="274"/>
      <c r="AK36" s="274"/>
      <c r="AL36" s="182"/>
      <c r="AM36" s="182"/>
    </row>
    <row r="37" spans="1:48">
      <c r="A37" s="132" t="s">
        <v>206</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74"/>
      <c r="AJ37" s="274"/>
      <c r="AK37" s="274"/>
      <c r="AL37" s="182"/>
      <c r="AM37" s="182"/>
    </row>
    <row r="38" spans="1:48" ht="15" customHeight="1">
      <c r="A38" s="190" t="s">
        <v>43</v>
      </c>
      <c r="B38" s="191"/>
      <c r="C38" s="191"/>
      <c r="D38" s="191"/>
      <c r="E38" s="191"/>
      <c r="F38" s="191"/>
      <c r="G38" s="192"/>
      <c r="H38" s="191" t="s">
        <v>44</v>
      </c>
      <c r="I38" s="191"/>
      <c r="J38" s="191"/>
      <c r="K38" s="191"/>
      <c r="L38" s="191"/>
      <c r="M38" s="429" t="s">
        <v>254</v>
      </c>
      <c r="N38" s="429"/>
      <c r="O38" s="429"/>
      <c r="P38" s="429"/>
      <c r="Q38" s="429"/>
      <c r="R38" s="429"/>
      <c r="S38" s="429"/>
      <c r="T38" s="429" t="s">
        <v>255</v>
      </c>
      <c r="U38" s="429"/>
      <c r="V38" s="429"/>
      <c r="W38" s="429"/>
      <c r="X38" s="429"/>
      <c r="Y38" s="429"/>
      <c r="Z38" s="429"/>
      <c r="AA38" s="429"/>
      <c r="AB38" s="429"/>
      <c r="AC38" s="429"/>
      <c r="AD38" s="429" t="s">
        <v>256</v>
      </c>
      <c r="AE38" s="429"/>
      <c r="AF38" s="429"/>
      <c r="AG38" s="429"/>
      <c r="AH38" s="429"/>
      <c r="AI38" s="429"/>
      <c r="AJ38" s="429"/>
      <c r="AK38" s="429"/>
      <c r="AL38" s="429"/>
      <c r="AM38" s="429"/>
    </row>
    <row r="39" spans="1:48" ht="15" customHeight="1">
      <c r="A39" s="88" t="s">
        <v>247</v>
      </c>
      <c r="B39" s="89"/>
      <c r="C39" s="89"/>
      <c r="D39" s="89"/>
      <c r="E39" s="90"/>
      <c r="F39" s="90"/>
      <c r="G39" s="91"/>
      <c r="H39" s="183"/>
      <c r="I39" s="183"/>
      <c r="J39" s="183"/>
      <c r="K39" s="183"/>
      <c r="L39" s="183"/>
      <c r="M39" s="430"/>
      <c r="N39" s="431"/>
      <c r="O39" s="431"/>
      <c r="P39" s="431"/>
      <c r="Q39" s="431"/>
      <c r="R39" s="431"/>
      <c r="S39" s="432"/>
      <c r="T39" s="430"/>
      <c r="U39" s="431"/>
      <c r="V39" s="431"/>
      <c r="W39" s="431"/>
      <c r="X39" s="431"/>
      <c r="Y39" s="431"/>
      <c r="Z39" s="431"/>
      <c r="AA39" s="431"/>
      <c r="AB39" s="431"/>
      <c r="AC39" s="433"/>
      <c r="AD39" s="434"/>
      <c r="AE39" s="431"/>
      <c r="AF39" s="431"/>
      <c r="AG39" s="431"/>
      <c r="AH39" s="431"/>
      <c r="AI39" s="431"/>
      <c r="AJ39" s="431"/>
      <c r="AK39" s="431"/>
      <c r="AL39" s="431"/>
      <c r="AM39" s="433"/>
    </row>
    <row r="40" spans="1:48" ht="15" customHeight="1">
      <c r="A40" s="72" t="s">
        <v>248</v>
      </c>
      <c r="B40" s="73"/>
      <c r="C40" s="73"/>
      <c r="D40" s="73"/>
      <c r="E40" s="74"/>
      <c r="F40" s="74"/>
      <c r="G40" s="75"/>
      <c r="H40" s="184"/>
      <c r="I40" s="184"/>
      <c r="J40" s="184"/>
      <c r="K40" s="184"/>
      <c r="L40" s="184"/>
      <c r="M40" s="435"/>
      <c r="N40" s="436"/>
      <c r="O40" s="436"/>
      <c r="P40" s="436"/>
      <c r="Q40" s="436"/>
      <c r="R40" s="436"/>
      <c r="S40" s="437"/>
      <c r="T40" s="435"/>
      <c r="U40" s="436"/>
      <c r="V40" s="436"/>
      <c r="W40" s="436"/>
      <c r="X40" s="436"/>
      <c r="Y40" s="436"/>
      <c r="Z40" s="436"/>
      <c r="AA40" s="436"/>
      <c r="AB40" s="436"/>
      <c r="AC40" s="438"/>
      <c r="AD40" s="439"/>
      <c r="AE40" s="436"/>
      <c r="AF40" s="436"/>
      <c r="AG40" s="436"/>
      <c r="AH40" s="436"/>
      <c r="AI40" s="436"/>
      <c r="AJ40" s="436"/>
      <c r="AK40" s="436"/>
      <c r="AL40" s="436"/>
      <c r="AM40" s="438"/>
    </row>
    <row r="41" spans="1:48" ht="15" customHeight="1">
      <c r="A41" s="72"/>
      <c r="B41" s="73"/>
      <c r="C41" s="73"/>
      <c r="D41" s="73"/>
      <c r="E41" s="74"/>
      <c r="F41" s="74"/>
      <c r="G41" s="75"/>
      <c r="H41" s="184"/>
      <c r="I41" s="184"/>
      <c r="J41" s="184"/>
      <c r="K41" s="184"/>
      <c r="L41" s="184"/>
      <c r="M41" s="435"/>
      <c r="N41" s="436"/>
      <c r="O41" s="436"/>
      <c r="P41" s="436"/>
      <c r="Q41" s="436"/>
      <c r="R41" s="436"/>
      <c r="S41" s="437"/>
      <c r="T41" s="435"/>
      <c r="U41" s="436"/>
      <c r="V41" s="436"/>
      <c r="W41" s="436"/>
      <c r="X41" s="436"/>
      <c r="Y41" s="436"/>
      <c r="Z41" s="436"/>
      <c r="AA41" s="436"/>
      <c r="AB41" s="436"/>
      <c r="AC41" s="438"/>
      <c r="AD41" s="439"/>
      <c r="AE41" s="436"/>
      <c r="AF41" s="436"/>
      <c r="AG41" s="436"/>
      <c r="AH41" s="436"/>
      <c r="AI41" s="436"/>
      <c r="AJ41" s="436"/>
      <c r="AK41" s="436"/>
      <c r="AL41" s="436"/>
      <c r="AM41" s="438"/>
    </row>
    <row r="42" spans="1:48" ht="15" customHeight="1">
      <c r="A42" s="72"/>
      <c r="B42" s="73"/>
      <c r="C42" s="73"/>
      <c r="D42" s="73"/>
      <c r="E42" s="74"/>
      <c r="F42" s="74"/>
      <c r="G42" s="75"/>
      <c r="H42" s="184"/>
      <c r="I42" s="184"/>
      <c r="J42" s="184"/>
      <c r="K42" s="184"/>
      <c r="L42" s="184"/>
      <c r="M42" s="440"/>
      <c r="N42" s="441"/>
      <c r="O42" s="441"/>
      <c r="P42" s="441"/>
      <c r="Q42" s="441"/>
      <c r="R42" s="441"/>
      <c r="S42" s="442"/>
      <c r="T42" s="435"/>
      <c r="U42" s="436"/>
      <c r="V42" s="436"/>
      <c r="W42" s="436"/>
      <c r="X42" s="436"/>
      <c r="Y42" s="436"/>
      <c r="Z42" s="436"/>
      <c r="AA42" s="436"/>
      <c r="AB42" s="436"/>
      <c r="AC42" s="438"/>
      <c r="AD42" s="439"/>
      <c r="AE42" s="436"/>
      <c r="AF42" s="436"/>
      <c r="AG42" s="436"/>
      <c r="AH42" s="436"/>
      <c r="AI42" s="436"/>
      <c r="AJ42" s="436"/>
      <c r="AK42" s="436"/>
      <c r="AL42" s="436"/>
      <c r="AM42" s="438"/>
      <c r="AV42" s="3"/>
    </row>
    <row r="43" spans="1:48" ht="15" customHeight="1">
      <c r="A43" s="72"/>
      <c r="B43" s="73"/>
      <c r="C43" s="73"/>
      <c r="D43" s="73"/>
      <c r="E43" s="74"/>
      <c r="F43" s="74"/>
      <c r="G43" s="75"/>
      <c r="H43" s="184"/>
      <c r="I43" s="184"/>
      <c r="J43" s="184"/>
      <c r="K43" s="184"/>
      <c r="L43" s="184"/>
      <c r="M43" s="443"/>
      <c r="N43" s="444"/>
      <c r="O43" s="444"/>
      <c r="P43" s="444"/>
      <c r="Q43" s="444"/>
      <c r="R43" s="444"/>
      <c r="S43" s="445"/>
      <c r="T43" s="443"/>
      <c r="U43" s="444"/>
      <c r="V43" s="444"/>
      <c r="W43" s="444"/>
      <c r="X43" s="444"/>
      <c r="Y43" s="444"/>
      <c r="Z43" s="444"/>
      <c r="AA43" s="444"/>
      <c r="AB43" s="444"/>
      <c r="AC43" s="446"/>
      <c r="AD43" s="447"/>
      <c r="AE43" s="444"/>
      <c r="AF43" s="444"/>
      <c r="AG43" s="444"/>
      <c r="AH43" s="444"/>
      <c r="AI43" s="444"/>
      <c r="AJ43" s="444"/>
      <c r="AK43" s="444"/>
      <c r="AL43" s="444"/>
      <c r="AM43" s="446"/>
    </row>
    <row r="44" spans="1:48" ht="15" customHeight="1">
      <c r="A44" s="76" t="s">
        <v>25</v>
      </c>
      <c r="B44" s="77"/>
      <c r="C44" s="77"/>
      <c r="D44" s="77"/>
      <c r="E44" s="77"/>
      <c r="F44" s="77"/>
      <c r="G44" s="78"/>
      <c r="H44" s="185">
        <f>SUM(H39:L43)</f>
        <v>0</v>
      </c>
      <c r="I44" s="185"/>
      <c r="J44" s="185"/>
      <c r="K44" s="185"/>
      <c r="L44" s="186"/>
      <c r="M44" s="187"/>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9"/>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202</v>
      </c>
      <c r="B46" s="68"/>
      <c r="C46" s="68"/>
      <c r="D46" s="68"/>
      <c r="E46" s="68"/>
      <c r="F46" s="68"/>
      <c r="G46" s="68"/>
      <c r="H46" s="68"/>
      <c r="I46" s="69"/>
      <c r="J46" s="71"/>
      <c r="K46" s="68"/>
      <c r="L46" s="70"/>
      <c r="M46" s="70"/>
      <c r="N46" s="70"/>
      <c r="O46" s="68"/>
      <c r="P46" s="68"/>
      <c r="Q46" s="68"/>
      <c r="R46" s="68"/>
      <c r="S46" s="68"/>
      <c r="T46" s="79"/>
      <c r="U46" s="79"/>
      <c r="V46" s="79"/>
      <c r="W46" s="79"/>
      <c r="AC46" s="206"/>
      <c r="AD46" s="204" t="s">
        <v>41</v>
      </c>
      <c r="AE46" s="205"/>
      <c r="AF46" s="205"/>
      <c r="AG46" s="205"/>
      <c r="AH46" s="205"/>
      <c r="AI46" s="212" t="s">
        <v>42</v>
      </c>
      <c r="AJ46" s="213"/>
      <c r="AK46" s="213"/>
      <c r="AL46" s="213"/>
      <c r="AM46" s="214"/>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06"/>
      <c r="AD47" s="199" t="str">
        <f>IFERROR(VLOOKUP(L10,リスト!B24:E30,4,FALSE)*AJ10,"")</f>
        <v/>
      </c>
      <c r="AE47" s="200"/>
      <c r="AF47" s="200"/>
      <c r="AG47" s="203" t="s">
        <v>7</v>
      </c>
      <c r="AH47" s="203"/>
      <c r="AI47" s="208" t="str">
        <f>IF(AD47="","",MIN(AD47,ROUNDDOWN(H55/1000,0)))</f>
        <v/>
      </c>
      <c r="AJ47" s="209"/>
      <c r="AK47" s="209"/>
      <c r="AL47" s="203" t="s">
        <v>7</v>
      </c>
      <c r="AM47" s="207"/>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06"/>
      <c r="AD48" s="201"/>
      <c r="AE48" s="202"/>
      <c r="AF48" s="202"/>
      <c r="AG48" s="203"/>
      <c r="AH48" s="203"/>
      <c r="AI48" s="210"/>
      <c r="AJ48" s="211"/>
      <c r="AK48" s="211"/>
      <c r="AL48" s="203"/>
      <c r="AM48" s="207"/>
      <c r="AT48" s="4"/>
    </row>
    <row r="49" spans="1:39" ht="15" hidden="1" customHeight="1">
      <c r="A49" s="190" t="s">
        <v>43</v>
      </c>
      <c r="B49" s="191"/>
      <c r="C49" s="191"/>
      <c r="D49" s="191"/>
      <c r="E49" s="191"/>
      <c r="F49" s="191"/>
      <c r="G49" s="192"/>
      <c r="H49" s="191" t="s">
        <v>44</v>
      </c>
      <c r="I49" s="191"/>
      <c r="J49" s="191"/>
      <c r="K49" s="191"/>
      <c r="L49" s="191"/>
      <c r="M49" s="190" t="s">
        <v>45</v>
      </c>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2"/>
    </row>
    <row r="50" spans="1:39" ht="15" hidden="1" customHeight="1">
      <c r="A50" s="88" t="s">
        <v>46</v>
      </c>
      <c r="B50" s="89"/>
      <c r="C50" s="89"/>
      <c r="D50" s="89"/>
      <c r="E50" s="90"/>
      <c r="F50" s="90"/>
      <c r="G50" s="91"/>
      <c r="H50" s="183"/>
      <c r="I50" s="183"/>
      <c r="J50" s="183"/>
      <c r="K50" s="183"/>
      <c r="L50" s="183"/>
      <c r="M50" s="193"/>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5"/>
    </row>
    <row r="51" spans="1:39" ht="15" hidden="1" customHeight="1">
      <c r="A51" s="72" t="s">
        <v>47</v>
      </c>
      <c r="B51" s="73"/>
      <c r="C51" s="73"/>
      <c r="D51" s="73"/>
      <c r="E51" s="74"/>
      <c r="F51" s="74"/>
      <c r="G51" s="75"/>
      <c r="H51" s="184"/>
      <c r="I51" s="184"/>
      <c r="J51" s="184"/>
      <c r="K51" s="184"/>
      <c r="L51" s="184"/>
      <c r="M51" s="196"/>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8"/>
    </row>
    <row r="52" spans="1:39" ht="15" hidden="1" customHeight="1">
      <c r="A52" s="72" t="s">
        <v>48</v>
      </c>
      <c r="B52" s="73"/>
      <c r="C52" s="73"/>
      <c r="D52" s="73"/>
      <c r="E52" s="74"/>
      <c r="F52" s="74"/>
      <c r="G52" s="75"/>
      <c r="H52" s="184"/>
      <c r="I52" s="184"/>
      <c r="J52" s="184"/>
      <c r="K52" s="184"/>
      <c r="L52" s="184"/>
      <c r="M52" s="196"/>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8"/>
    </row>
    <row r="53" spans="1:39" ht="15" hidden="1" customHeight="1">
      <c r="A53" s="72" t="s">
        <v>49</v>
      </c>
      <c r="B53" s="73"/>
      <c r="C53" s="73"/>
      <c r="D53" s="73"/>
      <c r="E53" s="74"/>
      <c r="F53" s="74"/>
      <c r="G53" s="75"/>
      <c r="H53" s="184"/>
      <c r="I53" s="184"/>
      <c r="J53" s="184"/>
      <c r="K53" s="184"/>
      <c r="L53" s="184"/>
      <c r="M53" s="196"/>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8"/>
    </row>
    <row r="54" spans="1:39" ht="15" hidden="1" customHeight="1">
      <c r="A54" s="72" t="s">
        <v>50</v>
      </c>
      <c r="B54" s="73"/>
      <c r="C54" s="73"/>
      <c r="D54" s="73"/>
      <c r="E54" s="74"/>
      <c r="F54" s="74"/>
      <c r="G54" s="75"/>
      <c r="H54" s="184"/>
      <c r="I54" s="184"/>
      <c r="J54" s="184"/>
      <c r="K54" s="184"/>
      <c r="L54" s="184"/>
      <c r="M54" s="196"/>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8"/>
    </row>
    <row r="55" spans="1:39" ht="15" hidden="1" customHeight="1">
      <c r="A55" s="76" t="s">
        <v>25</v>
      </c>
      <c r="B55" s="80"/>
      <c r="C55" s="80"/>
      <c r="D55" s="80"/>
      <c r="E55" s="77"/>
      <c r="F55" s="77"/>
      <c r="G55" s="78"/>
      <c r="H55" s="185">
        <f>SUM(H50:L54)</f>
        <v>0</v>
      </c>
      <c r="I55" s="185"/>
      <c r="J55" s="185"/>
      <c r="K55" s="185"/>
      <c r="L55" s="186"/>
      <c r="M55" s="187"/>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9"/>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215</v>
      </c>
    </row>
    <row r="58" spans="1:39" hidden="1"/>
    <row r="59" spans="1:39" hidden="1">
      <c r="AI59" s="182"/>
      <c r="AJ59" s="182"/>
      <c r="AK59" s="182"/>
      <c r="AL59" s="182"/>
      <c r="AM59" s="182"/>
    </row>
    <row r="61" spans="1:39">
      <c r="A61" s="180" t="s">
        <v>246</v>
      </c>
      <c r="B61" s="180"/>
      <c r="C61" s="180"/>
      <c r="D61" s="180"/>
      <c r="E61" s="180"/>
      <c r="F61" s="180"/>
      <c r="G61" s="180"/>
      <c r="H61" s="181" t="s">
        <v>251</v>
      </c>
      <c r="I61" s="181"/>
      <c r="J61" s="181"/>
      <c r="K61" s="181"/>
      <c r="L61" s="181"/>
    </row>
    <row r="62" spans="1:39">
      <c r="A62" s="180"/>
      <c r="B62" s="180"/>
      <c r="C62" s="180"/>
      <c r="D62" s="180"/>
      <c r="E62" s="180"/>
      <c r="F62" s="180"/>
      <c r="G62" s="180"/>
      <c r="H62" s="179">
        <f>H35+H44</f>
        <v>0</v>
      </c>
      <c r="I62" s="179"/>
      <c r="J62" s="179"/>
      <c r="K62" s="179"/>
      <c r="L62" s="179"/>
    </row>
  </sheetData>
  <sheetProtection formatCells="0" formatColumns="0" formatRows="0" insertColumns="0" insertRows="0" autoFilter="0"/>
  <mergeCells count="129">
    <mergeCell ref="T41:AC41"/>
    <mergeCell ref="AD41:AM41"/>
    <mergeCell ref="M42:S42"/>
    <mergeCell ref="T42:AC42"/>
    <mergeCell ref="AD42:AM42"/>
    <mergeCell ref="M43:S43"/>
    <mergeCell ref="T43:AC43"/>
    <mergeCell ref="AD43:AM43"/>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 ref="AL47:AM48"/>
    <mergeCell ref="A49:G49"/>
    <mergeCell ref="H49:L49"/>
    <mergeCell ref="M49:AM49"/>
    <mergeCell ref="H50:L50"/>
    <mergeCell ref="M50:AM50"/>
    <mergeCell ref="H43:L43"/>
    <mergeCell ref="H44:L44"/>
    <mergeCell ref="M44:AM44"/>
    <mergeCell ref="AC46:AC48"/>
    <mergeCell ref="AD46:AH46"/>
    <mergeCell ref="AI46:AM46"/>
    <mergeCell ref="AD47:AF48"/>
    <mergeCell ref="AG47:AH48"/>
    <mergeCell ref="AI47:AK48"/>
    <mergeCell ref="H40:L40"/>
    <mergeCell ref="H41:L41"/>
    <mergeCell ref="H42:L42"/>
    <mergeCell ref="M40:S40"/>
    <mergeCell ref="T40:AC40"/>
    <mergeCell ref="AD40:AM40"/>
    <mergeCell ref="M41:S41"/>
    <mergeCell ref="A38:G38"/>
    <mergeCell ref="H38:L38"/>
    <mergeCell ref="M38:S38"/>
    <mergeCell ref="T38:AC38"/>
    <mergeCell ref="AD38:AM38"/>
    <mergeCell ref="H39:L39"/>
    <mergeCell ref="M39:S39"/>
    <mergeCell ref="T39:AC39"/>
    <mergeCell ref="AD39:AM39"/>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3">
    <dataValidation allowBlank="1" sqref="D9:G9" xr:uid="{F07A8DA6-28E5-4302-B4C9-CCEC2DCC0A9A}"/>
    <dataValidation type="list" allowBlank="1" showInputMessage="1" showErrorMessage="1" sqref="X15:Z17 X21:Z22" xr:uid="{82CEC8DA-8666-4A18-921C-132D7AC27C71}">
      <formula1>"✔"</formula1>
    </dataValidation>
    <dataValidation imeMode="halfAlpha" allowBlank="1" showInputMessage="1" showErrorMessage="1" sqref="S26:V28 J26:N28 S37:V37 J37:N37" xr:uid="{48578C46-046D-48DC-B1BC-28C2E3CC01FE}"/>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91EC7DF1-2B5F-4D1E-8377-FC47B1C8A209}">
          <x14:formula1>
            <xm:f>リスト!$B$2:$B$30</xm:f>
          </x14:formula1>
          <xm:sqref>L10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(はじめにお読み下さい)申請書の使い方</vt:lpstr>
      <vt:lpstr>申請書</vt:lpstr>
      <vt:lpstr>申請額一覧</vt:lpstr>
      <vt:lpstr>単価表</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個票16</vt:lpstr>
      <vt:lpstr>個票17</vt:lpstr>
      <vt:lpstr>個票18</vt:lpstr>
      <vt:lpstr>個票19</vt:lpstr>
      <vt:lpstr>個票20</vt:lpstr>
      <vt:lpstr>銀行口座情報</vt:lpstr>
      <vt:lpstr>リスト</vt:lpstr>
      <vt:lpstr>銀行口座情報!Print_Area</vt:lpstr>
      <vt:lpstr>個票1!Print_Area</vt:lpstr>
      <vt:lpstr>個票10!Print_Area</vt:lpstr>
      <vt:lpstr>個票11!Print_Area</vt:lpstr>
      <vt:lpstr>個票12!Print_Area</vt:lpstr>
      <vt:lpstr>個票13!Print_Area</vt:lpstr>
      <vt:lpstr>個票14!Print_Area</vt:lpstr>
      <vt:lpstr>個票15!Print_Area</vt:lpstr>
      <vt:lpstr>個票16!Print_Area</vt:lpstr>
      <vt:lpstr>個票17!Print_Area</vt:lpstr>
      <vt:lpstr>個票18!Print_Area</vt:lpstr>
      <vt:lpstr>個票19!Print_Area</vt:lpstr>
      <vt:lpstr>個票2!Print_Area</vt:lpstr>
      <vt:lpstr>個票20!Print_Area</vt:lpstr>
      <vt:lpstr>個票3!Print_Area</vt:lpstr>
      <vt:lpstr>個票4!Print_Area</vt:lpstr>
      <vt:lpstr>個票5!Print_Area</vt:lpstr>
      <vt:lpstr>個票6!Print_Area</vt:lpstr>
      <vt:lpstr>個票7!Print_Area</vt:lpstr>
      <vt:lpstr>個票8!Print_Area</vt:lpstr>
      <vt:lpstr>個票9!Print_Area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松尾 陽平</dc:creator>
  <cp:keywords/>
  <dc:description/>
  <cp:lastModifiedBy>松尾 陽平</cp:lastModifiedBy>
  <cp:revision/>
  <cp:lastPrinted>2026-07-08T09:45:51Z</cp:lastPrinted>
  <dcterms:created xsi:type="dcterms:W3CDTF">2018-06-19T01:27:02Z</dcterms:created>
  <dcterms:modified xsi:type="dcterms:W3CDTF">2026-07-08T09:50:59Z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