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30AB7CB7-97FF-4E4A-85F2-8578D545E5BA}"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iterateDelta="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R102" i="12" l="1"/>
  <c r="AU88" i="12"/>
  <c r="AP88" i="12"/>
  <c r="AF88" i="12"/>
  <c r="AU63" i="12"/>
  <c r="AP63" i="12"/>
  <c r="AP23" i="12"/>
  <c r="AA23" i="12"/>
  <c r="V23" i="12"/>
  <c r="Q23" i="12"/>
  <c r="BG35" i="10" l="1"/>
  <c r="BG34"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C35" i="10"/>
  <c r="U34" i="10"/>
  <c r="U35" i="10" s="1"/>
  <c r="U36" i="10" s="1"/>
  <c r="U37" i="10" s="1"/>
  <c r="C34" i="10"/>
  <c r="AM34" i="10" l="1"/>
  <c r="AM35" i="10" s="1"/>
  <c r="BE34" i="10"/>
  <c r="BE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BW43" i="10" s="1"/>
  <c r="CO34" i="10" l="1"/>
</calcChain>
</file>

<file path=xl/sharedStrings.xml><?xml version="1.0" encoding="utf-8"?>
<sst xmlns="http://schemas.openxmlformats.org/spreadsheetml/2006/main" count="1126" uniqueCount="583">
  <si>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</si>
  <si>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</si>
  <si>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</si>
  <si>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</si>
  <si>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</si>
  <si>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</si>
  <si>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</si>
  <si>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</si>
  <si>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</si>
  <si>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</si>
  <si>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</si>
  <si>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</si>
  <si>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</si>
  <si>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</si>
  <si>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</si>
  <si>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</si>
  <si>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</si>
  <si>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</si>
  <si>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</si>
  <si>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</si>
  <si>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</si>
  <si>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</si>
  <si>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</si>
  <si>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</si>
  <si>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</si>
  <si>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</si>
  <si>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</si>
  <si>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</si>
  <si>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</si>
  <si>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</si>
  <si>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</si>
  <si>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</si>
  <si>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</si>
  <si>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</si>
  <si>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</si>
  <si>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</si>
  <si>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</si>
  <si>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</si>
  <si>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</si>
  <si>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</si>
  <si>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</si>
  <si>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</si>
  <si>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</si>
  <si>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</si>
  <si>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</si>
  <si>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</si>
  <si>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</si>
  <si>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</si>
  <si>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</si>
  <si>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</si>
  <si>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</si>
  <si>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</si>
  <si>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</si>
  <si>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</si>
  <si>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</si>
  <si>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</si>
  <si>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</si>
  <si>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</si>
  <si>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</si>
  <si>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</si>
  <si>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</si>
  <si>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</si>
  <si>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</si>
  <si>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</si>
  <si>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</si>
  <si>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</si>
  <si>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</si>
  <si>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</si>
  <si>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</si>
  <si>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</si>
  <si>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</si>
  <si>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</si>
  <si>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</si>
  <si>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</si>
  <si>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</si>
  <si>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</si>
  <si>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</si>
  <si>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</si>
  <si>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</si>
  <si>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</si>
  <si>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</si>
  <si>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</si>
  <si>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</si>
  <si>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</si>
  <si>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</si>
  <si>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</si>
  <si>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</si>
  <si>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</si>
  <si>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</si>
  <si>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</si>
  <si>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</si>
  <si>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</si>
  <si>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</si>
  <si>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</si>
  <si>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天栄村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</si>
  <si>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</si>
  <si>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</si>
  <si>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</si>
  <si>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</si>
  <si>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</si>
  <si>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</si>
  <si>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</si>
  <si>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</si>
  <si>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</si>
  <si>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</si>
  <si>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</si>
  <si>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</si>
  <si>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</si>
  <si>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</si>
  <si>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</si>
  <si>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</si>
  <si>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</si>
  <si>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</si>
  <si>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</si>
  <si>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</si>
  <si>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</si>
  <si>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</si>
  <si>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</si>
  <si>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</si>
  <si>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</si>
  <si>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</si>
  <si>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</si>
  <si>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</si>
  <si>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</si>
  <si>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</si>
  <si>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</si>
  <si>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</si>
  <si>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</si>
  <si>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</si>
  <si>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</si>
  <si>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</si>
  <si>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</si>
  <si>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</si>
  <si>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</si>
  <si>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</si>
  <si>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</si>
  <si>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</si>
  <si>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</si>
  <si>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</si>
  <si>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</si>
  <si>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</si>
  <si>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</si>
  <si>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</si>
  <si>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</si>
  <si>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</si>
  <si>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</si>
  <si>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</si>
  <si>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</si>
  <si>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</si>
  <si>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</si>
  <si>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</si>
  <si>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</si>
  <si>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</si>
  <si>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</si>
  <si>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</si>
  <si>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</si>
  <si>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</si>
  <si>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</si>
  <si>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</si>
  <si>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</si>
  <si>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</si>
  <si>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</si>
  <si>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</si>
  <si>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</si>
  <si>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</si>
  <si>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</si>
  <si>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</si>
  <si>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</si>
  <si>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</si>
  <si>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</si>
  <si>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</si>
  <si>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</si>
  <si>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</si>
  <si>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</si>
  <si>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</si>
  <si>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</si>
  <si>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</si>
  <si>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</si>
  <si>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</si>
  <si>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</si>
  <si>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</si>
  <si>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</si>
  <si>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</si>
  <si>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</si>
  <si>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</si>
  <si>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</si>
  <si>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</si>
  <si>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</si>
  <si>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</si>
  <si>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</si>
  <si>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</si>
  <si>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</si>
  <si>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</si>
  <si>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</si>
  <si>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</si>
  <si>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</si>
  <si>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</si>
  <si>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</si>
  <si>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</si>
  <si>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</si>
  <si>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</si>
  <si>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</si>
  <si>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</si>
  <si>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福島県天栄村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</si>
  <si>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</si>
  <si>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</si>
  <si>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</si>
  <si>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</si>
  <si>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</si>
  <si>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</si>
  <si>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</si>
  <si>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</si>
  <si>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</si>
  <si>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</si>
  <si>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</si>
  <si>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</si>
  <si>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</si>
  <si>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</si>
  <si>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</si>
  <si>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</si>
  <si>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</si>
  <si>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</si>
  <si>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</si>
  <si>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</si>
  <si>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</si>
  <si>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</si>
  <si>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</si>
  <si>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</si>
  <si>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</si>
  <si>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</si>
  <si>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</si>
  <si>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</si>
  <si>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</si>
  <si>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</si>
  <si>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</si>
  <si>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</si>
  <si>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</si>
  <si>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</si>
  <si>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</si>
  <si>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</si>
  <si>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</si>
  <si>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</si>
  <si>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</si>
  <si>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</si>
  <si>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</si>
  <si>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</si>
  <si>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</si>
  <si>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</si>
  <si>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</si>
  <si>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</si>
  <si>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</si>
  <si>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</si>
  <si>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</si>
  <si>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</si>
  <si>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</si>
  <si>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</si>
  <si>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</si>
  <si>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</si>
  <si>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</si>
  <si>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</si>
  <si>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</si>
  <si>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</si>
  <si>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</si>
  <si>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</si>
  <si>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</si>
  <si>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</si>
  <si>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</si>
  <si>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</si>
  <si>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</si>
  <si>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</si>
  <si>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</si>
  <si>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</si>
  <si>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</si>
  <si>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</si>
  <si>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</si>
  <si>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</si>
  <si>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</si>
  <si>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</si>
  <si>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</si>
  <si>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</si>
  <si>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</si>
  <si>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</si>
  <si>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</si>
  <si>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</si>
  <si>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</si>
  <si>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</si>
  <si>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</si>
  <si>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</si>
  <si>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</si>
  <si>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</si>
  <si>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</si>
  <si>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</si>
  <si>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</si>
  <si>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</si>
  <si>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</si>
  <si>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</si>
  <si>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</si>
  <si>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</si>
  <si>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</si>
  <si>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</si>
  <si>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</si>
  <si>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</si>
  <si>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</si>
  <si>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</si>
  <si>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</si>
  <si>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</si>
  <si>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</si>
  <si>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</si>
  <si>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</si>
  <si>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</si>
  <si>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</si>
  <si>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</si>
  <si>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</si>
  <si>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</si>
  <si>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</si>
  <si>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</si>
  <si>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</si>
  <si>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</si>
  <si>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</si>
  <si>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</si>
  <si>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</si>
  <si>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</si>
  <si>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</si>
  <si>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</si>
  <si>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</si>
  <si>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</si>
  <si>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</si>
  <si>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</si>
  <si>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</si>
  <si>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</si>
  <si>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</si>
  <si>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病院</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</si>
  <si>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</si>
  <si>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</si>
  <si>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</si>
  <si>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</si>
  <si>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</si>
  <si>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</si>
  <si>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</si>
  <si>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</si>
  <si>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</si>
  <si>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</si>
  <si>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</si>
  <si>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</si>
  <si>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</si>
  <si>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</si>
  <si>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</si>
  <si>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</si>
  <si>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</si>
  <si>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</si>
  <si>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</si>
  <si>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</si>
  <si>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</si>
  <si>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</si>
  <si>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福島県天栄村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</si>
  <si>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</si>
  <si>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</si>
  <si>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</si>
  <si>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</si>
  <si>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</si>
  <si>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</si>
  <si>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</si>
  <si>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</si>
  <si>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</si>
  <si>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</si>
  <si>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</si>
  <si>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</si>
  <si>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</si>
  <si>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</si>
  <si>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</si>
  <si>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</si>
  <si>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</si>
  <si>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</si>
  <si>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</si>
  <si>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</si>
  <si>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</si>
  <si>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</si>
  <si>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</si>
  <si>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</si>
  <si>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</si>
  <si>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</si>
  <si>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</si>
  <si>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</si>
  <si>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</si>
  <si>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</si>
  <si>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</si>
  <si>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</si>
  <si>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</si>
  <si>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</si>
  <si>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国民健康保険特別会計（直診勘定）</t>
    <phoneticPr fontId="5"/>
  </si>
  <si>
    <t>介護保険特別会計</t>
    <phoneticPr fontId="5"/>
  </si>
  <si>
    <t>後期高齢者医療特別会計</t>
    <phoneticPr fontId="5"/>
  </si>
  <si>
    <t>水道事業会計</t>
    <phoneticPr fontId="5"/>
  </si>
  <si>
    <t>法適用企業</t>
    <phoneticPr fontId="5"/>
  </si>
  <si>
    <t>下水道事業会計</t>
    <phoneticPr fontId="5"/>
  </si>
  <si>
    <t>二岐専用水道特別会計</t>
    <phoneticPr fontId="5"/>
  </si>
  <si>
    <t>法非適用企業</t>
    <phoneticPr fontId="5"/>
  </si>
  <si>
    <t>工業用地取得造成事業特別会計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</si>
  <si>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</si>
  <si>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</si>
  <si>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</si>
  <si>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</si>
  <si>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</si>
  <si>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</si>
  <si>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</si>
  <si>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</si>
  <si>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</si>
  <si>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</si>
  <si>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</si>
  <si>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</si>
  <si>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</si>
  <si>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</si>
  <si>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</si>
  <si>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</si>
  <si>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</si>
  <si>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</si>
  <si>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</si>
  <si>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</si>
  <si>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</si>
  <si>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</si>
  <si>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</si>
  <si>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</si>
  <si>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</si>
  <si>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</si>
  <si>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</si>
  <si>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</si>
  <si>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</si>
  <si>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</si>
  <si>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</si>
  <si>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</si>
  <si>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</si>
  <si>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</si>
  <si>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</si>
  <si>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</si>
  <si>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</si>
  <si>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</si>
  <si>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</si>
  <si>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</si>
  <si>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</si>
  <si>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</si>
  <si>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</si>
  <si>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</si>
  <si>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</si>
  <si>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</si>
  <si>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</si>
  <si>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</si>
  <si>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</si>
  <si>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</si>
  <si>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</si>
  <si>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</si>
  <si>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</si>
  <si>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</si>
  <si>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</si>
  <si>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</si>
  <si>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</si>
  <si>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</si>
  <si>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</si>
  <si>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</si>
  <si>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</si>
  <si>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</si>
  <si>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</si>
  <si>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</si>
  <si>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</si>
  <si>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</si>
  <si>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</si>
  <si>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</si>
  <si>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</si>
  <si>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</si>
  <si>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</si>
  <si>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</si>
  <si>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</si>
  <si>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</si>
  <si>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</si>
  <si>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</si>
  <si>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</si>
  <si>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</si>
  <si>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</si>
  <si>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</si>
  <si>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</si>
  <si>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</si>
  <si>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</si>
  <si>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</si>
  <si>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</si>
  <si>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</si>
  <si>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</si>
  <si>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</si>
  <si>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</si>
  <si>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</si>
  <si>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</si>
  <si>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</si>
  <si>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</si>
  <si>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</si>
  <si>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</si>
  <si>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</si>
  <si>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</si>
  <si>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</si>
  <si>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</si>
  <si>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</si>
  <si>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</si>
  <si>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</si>
  <si>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</si>
  <si>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</si>
  <si>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</si>
  <si>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</si>
  <si>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</si>
  <si>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</si>
  <si>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</si>
  <si>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</si>
  <si>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</si>
  <si>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</si>
  <si>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</si>
  <si>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</si>
  <si>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</si>
  <si>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</si>
  <si>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</si>
  <si>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</si>
  <si>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</si>
  <si>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</si>
  <si>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</si>
  <si>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</si>
  <si>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</si>
  <si>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</si>
  <si>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</si>
  <si>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</si>
  <si>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</si>
  <si>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</si>
  <si>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</si>
  <si>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</si>
  <si>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</si>
  <si>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</si>
  <si>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</si>
  <si>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</si>
  <si>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</si>
  <si>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7.71</t>
  </si>
  <si>
    <t>▲ 7.21</t>
  </si>
  <si>
    <t>▲ 3.19</t>
  </si>
  <si>
    <t>水道事業会計</t>
  </si>
  <si>
    <t>一般会計</t>
  </si>
  <si>
    <t>下水道事業会計</t>
  </si>
  <si>
    <t>工業用地取得造成事業特別会計</t>
  </si>
  <si>
    <t>国民健康保険特別会計（事業勘定）</t>
  </si>
  <si>
    <t>介護保険特別会計</t>
  </si>
  <si>
    <t>国民健康保険特別会計（直診勘定）</t>
  </si>
  <si>
    <t>二岐専用水道特別会計</t>
  </si>
  <si>
    <t>その他会計（赤字）</t>
  </si>
  <si>
    <t>その他会計（黒字）</t>
  </si>
  <si>
    <t>R02</t>
    <phoneticPr fontId="5"/>
  </si>
  <si>
    <t>R03</t>
    <phoneticPr fontId="5"/>
  </si>
  <si>
    <t>R04</t>
    <phoneticPr fontId="5"/>
  </si>
  <si>
    <t>R05</t>
    <phoneticPr fontId="5"/>
  </si>
  <si>
    <t>R06</t>
    <phoneticPr fontId="5"/>
  </si>
  <si>
    <t>公立岩瀬病院企業団</t>
    <rPh sb="0" eb="6">
      <t>コウリツイワセビョウイン</t>
    </rPh>
    <rPh sb="6" eb="9">
      <t>キギョウダン</t>
    </rPh>
    <phoneticPr fontId="2"/>
  </si>
  <si>
    <t>-</t>
    <phoneticPr fontId="2"/>
  </si>
  <si>
    <t>(株)天栄村振興公社</t>
    <rPh sb="0" eb="3">
      <t>カブ</t>
    </rPh>
    <rPh sb="3" eb="6">
      <t>テンエイムラ</t>
    </rPh>
    <rPh sb="6" eb="10">
      <t>シンコウコウシャ</t>
    </rPh>
    <phoneticPr fontId="2"/>
  </si>
  <si>
    <t>(公共施設整備基金(R06年度末現在))</t>
    <rPh sb="1" eb="9">
      <t>コウキョウシセツセイビキキン</t>
    </rPh>
    <phoneticPr fontId="5"/>
  </si>
  <si>
    <t>(がんばれ天栄応援基金(R06年度末現在))</t>
    <rPh sb="5" eb="7">
      <t>テンエイ</t>
    </rPh>
    <rPh sb="7" eb="11">
      <t>オウエンキキン</t>
    </rPh>
    <phoneticPr fontId="5"/>
  </si>
  <si>
    <t>(こども未来応援基金(R06年度末現在))</t>
    <rPh sb="4" eb="6">
      <t>ミライ</t>
    </rPh>
    <rPh sb="6" eb="8">
      <t>オウエン</t>
    </rPh>
    <rPh sb="8" eb="10">
      <t>キキン</t>
    </rPh>
    <phoneticPr fontId="5"/>
  </si>
  <si>
    <t>(森林環境譲与税基金(R06年度末現在))</t>
    <rPh sb="1" eb="8">
      <t>シンリンカンキョウジョウヨゼイ</t>
    </rPh>
    <rPh sb="8" eb="10">
      <t>キキン</t>
    </rPh>
    <phoneticPr fontId="5"/>
  </si>
  <si>
    <t>(ふるさと水と土保全基金(R06年度末現在))</t>
    <rPh sb="5" eb="6">
      <t>ミズ</t>
    </rPh>
    <rPh sb="7" eb="8">
      <t>ツチ</t>
    </rPh>
    <rPh sb="8" eb="12">
      <t>ホゼンキキン</t>
    </rPh>
    <phoneticPr fontId="5"/>
  </si>
  <si>
    <t>須賀川地方保健環境組合</t>
    <rPh sb="0" eb="5">
      <t>スカガワチホウ</t>
    </rPh>
    <rPh sb="5" eb="11">
      <t>ホケンカンキョウクミアイ</t>
    </rPh>
    <phoneticPr fontId="2"/>
  </si>
  <si>
    <t>須賀川地方広域消防組合</t>
    <rPh sb="0" eb="5">
      <t>スカガワチホウ</t>
    </rPh>
    <rPh sb="5" eb="7">
      <t>コウイキ</t>
    </rPh>
    <rPh sb="7" eb="9">
      <t>ショウボウ</t>
    </rPh>
    <rPh sb="9" eb="11">
      <t>クミアイ</t>
    </rPh>
    <phoneticPr fontId="2"/>
  </si>
  <si>
    <t>-</t>
    <phoneticPr fontId="2"/>
  </si>
  <si>
    <t>-</t>
    <phoneticPr fontId="2"/>
  </si>
  <si>
    <t>-</t>
    <phoneticPr fontId="2"/>
  </si>
  <si>
    <t>-</t>
    <phoneticPr fontId="2"/>
  </si>
  <si>
    <t>福島県後期高齢者医療広域連合（一般会計）</t>
    <rPh sb="0" eb="3">
      <t>フクシマケン</t>
    </rPh>
    <rPh sb="3" eb="10">
      <t>コウキコウレイシャイリョウ</t>
    </rPh>
    <rPh sb="10" eb="14">
      <t>コウイキレンゴウ</t>
    </rPh>
    <rPh sb="15" eb="19">
      <t>イッパンカイケイ</t>
    </rPh>
    <phoneticPr fontId="2"/>
  </si>
  <si>
    <t>福島県後期高齢者医療広域連合（後期高齢者医療特別会計）</t>
    <rPh sb="0" eb="3">
      <t>フクシマケン</t>
    </rPh>
    <rPh sb="3" eb="10">
      <t>コウキコウレイシャイリョウ</t>
    </rPh>
    <rPh sb="10" eb="14">
      <t>コウイキレンゴウ</t>
    </rPh>
    <rPh sb="15" eb="22">
      <t>コウキコウレイシャイリョウ</t>
    </rPh>
    <rPh sb="22" eb="26">
      <t>トクベツカイケイ</t>
    </rPh>
    <phoneticPr fontId="2"/>
  </si>
  <si>
    <t>福島県市町村総合事務組合（一般会計）</t>
    <rPh sb="0" eb="3">
      <t>フクシマケン</t>
    </rPh>
    <rPh sb="3" eb="6">
      <t>シチョウソン</t>
    </rPh>
    <rPh sb="6" eb="12">
      <t>ソウゴウジムクミアイ</t>
    </rPh>
    <rPh sb="13" eb="15">
      <t>イッパン</t>
    </rPh>
    <rPh sb="15" eb="17">
      <t>カイケイ</t>
    </rPh>
    <phoneticPr fontId="2"/>
  </si>
  <si>
    <t>福島県市町村総合事務組合（消防補償等特別会計）</t>
    <rPh sb="0" eb="3">
      <t>フクシマケン</t>
    </rPh>
    <rPh sb="3" eb="6">
      <t>シチョウソン</t>
    </rPh>
    <rPh sb="6" eb="12">
      <t>ソウゴウジムクミアイ</t>
    </rPh>
    <rPh sb="13" eb="17">
      <t>ショウボウホショウ</t>
    </rPh>
    <rPh sb="17" eb="18">
      <t>トウ</t>
    </rPh>
    <rPh sb="18" eb="20">
      <t>トクベツ</t>
    </rPh>
    <rPh sb="20" eb="22">
      <t>カイケイ</t>
    </rPh>
    <phoneticPr fontId="2"/>
  </si>
  <si>
    <t>福島県市町村総合事務組合（消防賞じゅつ金特別会計）</t>
    <rPh sb="0" eb="3">
      <t>フクシマケン</t>
    </rPh>
    <rPh sb="3" eb="6">
      <t>シチョウソン</t>
    </rPh>
    <rPh sb="6" eb="12">
      <t>ソウゴウジムクミアイ</t>
    </rPh>
    <rPh sb="13" eb="15">
      <t>ショウボウ</t>
    </rPh>
    <rPh sb="15" eb="16">
      <t>ショウ</t>
    </rPh>
    <rPh sb="19" eb="20">
      <t>キン</t>
    </rPh>
    <rPh sb="20" eb="24">
      <t>トクベツカイケイ</t>
    </rPh>
    <phoneticPr fontId="2"/>
  </si>
  <si>
    <t>福島県市町村総合事務組合（非常勤職員公務災害補償特別会計）</t>
    <rPh sb="0" eb="3">
      <t>フクシマケン</t>
    </rPh>
    <rPh sb="3" eb="6">
      <t>シチョウソン</t>
    </rPh>
    <rPh sb="6" eb="12">
      <t>ソウゴウジムクミアイ</t>
    </rPh>
    <rPh sb="13" eb="18">
      <t>ヒジョウキンショクイン</t>
    </rPh>
    <rPh sb="18" eb="24">
      <t>コウムサイガイホショウ</t>
    </rPh>
    <rPh sb="24" eb="28">
      <t>トクベツカイケイ</t>
    </rPh>
    <phoneticPr fontId="2"/>
  </si>
  <si>
    <t>福島県市町村総合事務組合（自治会館管理特別会計）</t>
    <rPh sb="0" eb="3">
      <t>フクシマケン</t>
    </rPh>
    <rPh sb="3" eb="6">
      <t>シチョウソン</t>
    </rPh>
    <rPh sb="6" eb="12">
      <t>ソウゴウジムクミアイ</t>
    </rPh>
    <rPh sb="13" eb="17">
      <t>ジチカイカン</t>
    </rPh>
    <rPh sb="17" eb="23">
      <t>カンリトクベツカイケイ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</si>
  <si>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</si>
  <si>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</si>
  <si>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類似団体を下回り、将来負担比率は充当可能財源等が将来負担額を上回ったため、算定されなかった。今後、老朽化した施設の長寿命化対策等の財源として、地方債の発行も考えられることから、公共施設等総合管理計画に基づいた施設の維持管理を適切に進めるとともに、公共施設整備基金への積立など充当可能財源の確保にも努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</si>
  <si>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</si>
  <si>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</si>
  <si>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</si>
  <si>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</si>
  <si>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</si>
  <si>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</si>
  <si>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充当可能財源等が将来負担額を上回ったため、算定されなかった。主な要因としては、充当可能財源である基準財政需要額の増加などが考えられる。また、実質公債費比率は類似団体と同水準であり、前年度と比べ0.4ポイント増加した。主な要因としては、公営企業に要する経費の財源とする地方債の償還の財源に充てたと認められる繰入金及び一部事務組合等の起こした地方債に充てたと認められる補助金又は負担金の増加などが考えられる。</t>
    <rPh sb="55" eb="62">
      <t>キジュンザイセイジュヨウガク</t>
    </rPh>
    <rPh sb="101" eb="102">
      <t>クラ</t>
    </rPh>
    <rPh sb="110" eb="112">
      <t>ゾウカ</t>
    </rPh>
    <rPh sb="162" eb="163">
      <t>オヨ</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</si>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</sst>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D322618-F298-4E84-805E-14AB2177C39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E75D-4BE0-A978-B289A3ADF85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166259</c:v>
                </c:pt>
                <c:pt idx="1">
                  <c:v>163997</c:v>
                </c:pt>
                <c:pt idx="2">
                  <c:v>242626</c:v>
                </c:pt>
                <c:pt idx="3">
                  <c:v>175854</c:v>
                </c:pt>
                <c:pt idx="4">
                  <c:v>271596</c:v>
                </c:pt>
              </c:numCache>
            </c:numRef>
          </c:val>
          <c:smooth val="0"/>
          <c:extLst>
            <c:ext xmlns:c16="http://schemas.microsoft.com/office/drawing/2014/chart" uri="{C3380CC4-5D6E-409C-BE32-E72D297353CC}">
              <c16:uniqueId val="{00000001-E75D-4BE0-A978-B289A3ADF85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4.84</c:v>
                </c:pt>
                <c:pt idx="1">
                  <c:v>5.35</c:v>
                </c:pt>
                <c:pt idx="2">
                  <c:v>6.94</c:v>
                </c:pt>
                <c:pt idx="3">
                  <c:v>6.14</c:v>
                </c:pt>
                <c:pt idx="4">
                  <c:v>4.07</c:v>
                </c:pt>
              </c:numCache>
            </c:numRef>
          </c:val>
          <c:extLst>
            <c:ext xmlns:c16="http://schemas.microsoft.com/office/drawing/2014/chart" uri="{C3380CC4-5D6E-409C-BE32-E72D297353CC}">
              <c16:uniqueId val="{00000000-4642-41E6-845A-0B1A62961C5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37.14</c:v>
                </c:pt>
                <c:pt idx="1">
                  <c:v>52.96</c:v>
                </c:pt>
                <c:pt idx="2">
                  <c:v>45.12</c:v>
                </c:pt>
                <c:pt idx="3">
                  <c:v>38.880000000000003</c:v>
                </c:pt>
                <c:pt idx="4">
                  <c:v>36.35</c:v>
                </c:pt>
              </c:numCache>
            </c:numRef>
          </c:val>
          <c:extLst>
            <c:ext xmlns:c16="http://schemas.microsoft.com/office/drawing/2014/chart" uri="{C3380CC4-5D6E-409C-BE32-E72D297353CC}">
              <c16:uniqueId val="{00000001-4642-41E6-845A-0B1A62961C5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13.59</c:v>
                </c:pt>
                <c:pt idx="1">
                  <c:v>19.36</c:v>
                </c:pt>
                <c:pt idx="2">
                  <c:v>-7.71</c:v>
                </c:pt>
                <c:pt idx="3">
                  <c:v>-7.21</c:v>
                </c:pt>
                <c:pt idx="4">
                  <c:v>-3.19</c:v>
                </c:pt>
              </c:numCache>
            </c:numRef>
          </c:val>
          <c:smooth val="0"/>
          <c:extLst>
            <c:ext xmlns:c16="http://schemas.microsoft.com/office/drawing/2014/chart" uri="{C3380CC4-5D6E-409C-BE32-E72D297353CC}">
              <c16:uniqueId val="{00000002-4642-41E6-845A-0B1A62961C5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0.95</c:v>
                </c:pt>
                <c:pt idx="2">
                  <c:v>#N/A</c:v>
                </c:pt>
                <c:pt idx="3">
                  <c:v>0.66</c:v>
                </c:pt>
                <c:pt idx="4">
                  <c:v>#N/A</c:v>
                </c:pt>
                <c:pt idx="5">
                  <c:v>0.56000000000000005</c:v>
                </c:pt>
                <c:pt idx="6">
                  <c:v>#N/A</c:v>
                </c:pt>
                <c:pt idx="7">
                  <c:v>1.89</c:v>
                </c:pt>
                <c:pt idx="8">
                  <c:v>#N/A</c:v>
                </c:pt>
                <c:pt idx="9">
                  <c:v>0.01</c:v>
                </c:pt>
              </c:numCache>
            </c:numRef>
          </c:val>
          <c:extLst>
            <c:ext xmlns:c16="http://schemas.microsoft.com/office/drawing/2014/chart" uri="{C3380CC4-5D6E-409C-BE32-E72D297353CC}">
              <c16:uniqueId val="{00000000-6ACC-4A13-B76A-2840263E221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ACC-4A13-B76A-2840263E221C}"/>
            </c:ext>
          </c:extLst>
        </c:ser>
        <c:ser>
          <c:idx val="2"/>
          <c:order val="2"/>
          <c:tx>
            <c:strRef>
              <c:f>データシート!$A$29</c:f>
              <c:strCache>
                <c:ptCount val="1"/>
                <c:pt idx="0">
                  <c:v>二岐専用水道特別会計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0.03</c:v>
                </c:pt>
                <c:pt idx="2">
                  <c:v>#N/A</c:v>
                </c:pt>
                <c:pt idx="3">
                  <c:v>0.04</c:v>
                </c:pt>
                <c:pt idx="4">
                  <c:v>#N/A</c:v>
                </c:pt>
                <c:pt idx="5">
                  <c:v>0.05</c:v>
                </c:pt>
                <c:pt idx="6">
                  <c:v>#N/A</c:v>
                </c:pt>
                <c:pt idx="7">
                  <c:v>0.06</c:v>
                </c:pt>
                <c:pt idx="8">
                  <c:v>#N/A</c:v>
                </c:pt>
                <c:pt idx="9">
                  <c:v>0.03</c:v>
                </c:pt>
              </c:numCache>
            </c:numRef>
          </c:val>
          <c:extLst>
            <c:ext xmlns:c16="http://schemas.microsoft.com/office/drawing/2014/chart" uri="{C3380CC4-5D6E-409C-BE32-E72D297353CC}">
              <c16:uniqueId val="{00000002-6ACC-4A13-B76A-2840263E221C}"/>
            </c:ext>
          </c:extLst>
        </c:ser>
        <c:ser>
          <c:idx val="3"/>
          <c:order val="3"/>
          <c:tx>
            <c:strRef>
              <c:f>データシート!$A$30</c:f>
              <c:strCache>
                <c:ptCount val="1"/>
                <c:pt idx="0">
                  <c:v>国民健康保険特別会計（直診勘定）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0.24</c:v>
                </c:pt>
                <c:pt idx="2">
                  <c:v>#N/A</c:v>
                </c:pt>
                <c:pt idx="3">
                  <c:v>0.74</c:v>
                </c:pt>
                <c:pt idx="4">
                  <c:v>#N/A</c:v>
                </c:pt>
                <c:pt idx="5">
                  <c:v>0.7</c:v>
                </c:pt>
                <c:pt idx="6">
                  <c:v>#N/A</c:v>
                </c:pt>
                <c:pt idx="7">
                  <c:v>0.44</c:v>
                </c:pt>
                <c:pt idx="8">
                  <c:v>#N/A</c:v>
                </c:pt>
                <c:pt idx="9">
                  <c:v>0.39</c:v>
                </c:pt>
              </c:numCache>
            </c:numRef>
          </c:val>
          <c:extLst>
            <c:ext xmlns:c16="http://schemas.microsoft.com/office/drawing/2014/chart" uri="{C3380CC4-5D6E-409C-BE32-E72D297353CC}">
              <c16:uniqueId val="{00000003-6ACC-4A13-B76A-2840263E221C}"/>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0.51</c:v>
                </c:pt>
                <c:pt idx="2">
                  <c:v>#N/A</c:v>
                </c:pt>
                <c:pt idx="3">
                  <c:v>1.19</c:v>
                </c:pt>
                <c:pt idx="4">
                  <c:v>#N/A</c:v>
                </c:pt>
                <c:pt idx="5">
                  <c:v>3.15</c:v>
                </c:pt>
                <c:pt idx="6">
                  <c:v>#N/A</c:v>
                </c:pt>
                <c:pt idx="7">
                  <c:v>2.09</c:v>
                </c:pt>
                <c:pt idx="8">
                  <c:v>#N/A</c:v>
                </c:pt>
                <c:pt idx="9">
                  <c:v>0.79</c:v>
                </c:pt>
              </c:numCache>
            </c:numRef>
          </c:val>
          <c:extLst>
            <c:ext xmlns:c16="http://schemas.microsoft.com/office/drawing/2014/chart" uri="{C3380CC4-5D6E-409C-BE32-E72D297353CC}">
              <c16:uniqueId val="{00000004-6ACC-4A13-B76A-2840263E221C}"/>
            </c:ext>
          </c:extLst>
        </c:ser>
        <c:ser>
          <c:idx val="5"/>
          <c:order val="5"/>
          <c:tx>
            <c:strRef>
              <c:f>データシート!$A$32</c:f>
              <c:strCache>
                <c:ptCount val="1"/>
                <c:pt idx="0">
                  <c:v>国民健康保険特別会計（事業勘定）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2.02</c:v>
                </c:pt>
                <c:pt idx="2">
                  <c:v>#N/A</c:v>
                </c:pt>
                <c:pt idx="3">
                  <c:v>1.18</c:v>
                </c:pt>
                <c:pt idx="4">
                  <c:v>#N/A</c:v>
                </c:pt>
                <c:pt idx="5">
                  <c:v>0.91</c:v>
                </c:pt>
                <c:pt idx="6">
                  <c:v>#N/A</c:v>
                </c:pt>
                <c:pt idx="7">
                  <c:v>1.07</c:v>
                </c:pt>
                <c:pt idx="8">
                  <c:v>#N/A</c:v>
                </c:pt>
                <c:pt idx="9">
                  <c:v>1.1000000000000001</c:v>
                </c:pt>
              </c:numCache>
            </c:numRef>
          </c:val>
          <c:extLst>
            <c:ext xmlns:c16="http://schemas.microsoft.com/office/drawing/2014/chart" uri="{C3380CC4-5D6E-409C-BE32-E72D297353CC}">
              <c16:uniqueId val="{00000005-6ACC-4A13-B76A-2840263E221C}"/>
            </c:ext>
          </c:extLst>
        </c:ser>
        <c:ser>
          <c:idx val="6"/>
          <c:order val="6"/>
          <c:tx>
            <c:strRef>
              <c:f>データシート!$A$33</c:f>
              <c:strCache>
                <c:ptCount val="1"/>
                <c:pt idx="0">
                  <c:v>工業用地取得造成事業特別会計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9.6</c:v>
                </c:pt>
                <c:pt idx="2">
                  <c:v>#N/A</c:v>
                </c:pt>
                <c:pt idx="3">
                  <c:v>1.78</c:v>
                </c:pt>
                <c:pt idx="4">
                  <c:v>#N/A</c:v>
                </c:pt>
                <c:pt idx="5">
                  <c:v>2.84</c:v>
                </c:pt>
                <c:pt idx="6">
                  <c:v>#N/A</c:v>
                </c:pt>
                <c:pt idx="7">
                  <c:v>2.97</c:v>
                </c:pt>
                <c:pt idx="8">
                  <c:v>#N/A</c:v>
                </c:pt>
                <c:pt idx="9">
                  <c:v>2.54</c:v>
                </c:pt>
              </c:numCache>
            </c:numRef>
          </c:val>
          <c:extLst>
            <c:ext xmlns:c16="http://schemas.microsoft.com/office/drawing/2014/chart" uri="{C3380CC4-5D6E-409C-BE32-E72D297353CC}">
              <c16:uniqueId val="{00000006-6ACC-4A13-B76A-2840263E221C}"/>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3.21</c:v>
                </c:pt>
              </c:numCache>
            </c:numRef>
          </c:val>
          <c:extLst>
            <c:ext xmlns:c16="http://schemas.microsoft.com/office/drawing/2014/chart" uri="{C3380CC4-5D6E-409C-BE32-E72D297353CC}">
              <c16:uniqueId val="{00000007-6ACC-4A13-B76A-2840263E221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4.84</c:v>
                </c:pt>
                <c:pt idx="2">
                  <c:v>#N/A</c:v>
                </c:pt>
                <c:pt idx="3">
                  <c:v>5.35</c:v>
                </c:pt>
                <c:pt idx="4">
                  <c:v>#N/A</c:v>
                </c:pt>
                <c:pt idx="5">
                  <c:v>6.94</c:v>
                </c:pt>
                <c:pt idx="6">
                  <c:v>#N/A</c:v>
                </c:pt>
                <c:pt idx="7">
                  <c:v>6.14</c:v>
                </c:pt>
                <c:pt idx="8">
                  <c:v>#N/A</c:v>
                </c:pt>
                <c:pt idx="9">
                  <c:v>4.07</c:v>
                </c:pt>
              </c:numCache>
            </c:numRef>
          </c:val>
          <c:extLst>
            <c:ext xmlns:c16="http://schemas.microsoft.com/office/drawing/2014/chart" uri="{C3380CC4-5D6E-409C-BE32-E72D297353CC}">
              <c16:uniqueId val="{00000008-6ACC-4A13-B76A-2840263E221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5.08</c:v>
                </c:pt>
                <c:pt idx="2">
                  <c:v>#N/A</c:v>
                </c:pt>
                <c:pt idx="3">
                  <c:v>3.99</c:v>
                </c:pt>
                <c:pt idx="4">
                  <c:v>#N/A</c:v>
                </c:pt>
                <c:pt idx="5">
                  <c:v>3.78</c:v>
                </c:pt>
                <c:pt idx="6">
                  <c:v>#N/A</c:v>
                </c:pt>
                <c:pt idx="7">
                  <c:v>3.81</c:v>
                </c:pt>
                <c:pt idx="8">
                  <c:v>#N/A</c:v>
                </c:pt>
                <c:pt idx="9">
                  <c:v>4.6900000000000004</c:v>
                </c:pt>
              </c:numCache>
            </c:numRef>
          </c:val>
          <c:extLst>
            <c:ext xmlns:c16="http://schemas.microsoft.com/office/drawing/2014/chart" uri="{C3380CC4-5D6E-409C-BE32-E72D297353CC}">
              <c16:uniqueId val="{00000009-6ACC-4A13-B76A-2840263E221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348</c:v>
                </c:pt>
                <c:pt idx="5">
                  <c:v>344</c:v>
                </c:pt>
                <c:pt idx="8">
                  <c:v>325</c:v>
                </c:pt>
                <c:pt idx="11">
                  <c:v>303</c:v>
                </c:pt>
                <c:pt idx="14">
                  <c:v>281</c:v>
                </c:pt>
              </c:numCache>
            </c:numRef>
          </c:val>
          <c:extLst>
            <c:ext xmlns:c16="http://schemas.microsoft.com/office/drawing/2014/chart" uri="{C3380CC4-5D6E-409C-BE32-E72D297353CC}">
              <c16:uniqueId val="{00000000-A918-4253-862F-C2E1AA71860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918-4253-862F-C2E1AA71860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8</c:v>
                </c:pt>
                <c:pt idx="3">
                  <c:v>8</c:v>
                </c:pt>
                <c:pt idx="6">
                  <c:v>8</c:v>
                </c:pt>
                <c:pt idx="9">
                  <c:v>8</c:v>
                </c:pt>
                <c:pt idx="12">
                  <c:v>7</c:v>
                </c:pt>
              </c:numCache>
            </c:numRef>
          </c:val>
          <c:extLst>
            <c:ext xmlns:c16="http://schemas.microsoft.com/office/drawing/2014/chart" uri="{C3380CC4-5D6E-409C-BE32-E72D297353CC}">
              <c16:uniqueId val="{00000002-A918-4253-862F-C2E1AA71860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c:v>
                </c:pt>
                <c:pt idx="3">
                  <c:v>7</c:v>
                </c:pt>
                <c:pt idx="6">
                  <c:v>12</c:v>
                </c:pt>
                <c:pt idx="9">
                  <c:v>11</c:v>
                </c:pt>
                <c:pt idx="12">
                  <c:v>13</c:v>
                </c:pt>
              </c:numCache>
            </c:numRef>
          </c:val>
          <c:extLst>
            <c:ext xmlns:c16="http://schemas.microsoft.com/office/drawing/2014/chart" uri="{C3380CC4-5D6E-409C-BE32-E72D297353CC}">
              <c16:uniqueId val="{00000003-A918-4253-862F-C2E1AA71860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147</c:v>
                </c:pt>
                <c:pt idx="3">
                  <c:v>150</c:v>
                </c:pt>
                <c:pt idx="6">
                  <c:v>149</c:v>
                </c:pt>
                <c:pt idx="9">
                  <c:v>136</c:v>
                </c:pt>
                <c:pt idx="12">
                  <c:v>152</c:v>
                </c:pt>
              </c:numCache>
            </c:numRef>
          </c:val>
          <c:extLst>
            <c:ext xmlns:c16="http://schemas.microsoft.com/office/drawing/2014/chart" uri="{C3380CC4-5D6E-409C-BE32-E72D297353CC}">
              <c16:uniqueId val="{00000004-A918-4253-862F-C2E1AA71860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918-4253-862F-C2E1AA71860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918-4253-862F-C2E1AA71860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381</c:v>
                </c:pt>
                <c:pt idx="3">
                  <c:v>385</c:v>
                </c:pt>
                <c:pt idx="6">
                  <c:v>365</c:v>
                </c:pt>
                <c:pt idx="9">
                  <c:v>352</c:v>
                </c:pt>
                <c:pt idx="12">
                  <c:v>350</c:v>
                </c:pt>
              </c:numCache>
            </c:numRef>
          </c:val>
          <c:extLst>
            <c:ext xmlns:c16="http://schemas.microsoft.com/office/drawing/2014/chart" uri="{C3380CC4-5D6E-409C-BE32-E72D297353CC}">
              <c16:uniqueId val="{00000007-A918-4253-862F-C2E1AA71860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192</c:v>
                </c:pt>
                <c:pt idx="2">
                  <c:v>#N/A</c:v>
                </c:pt>
                <c:pt idx="3">
                  <c:v>#N/A</c:v>
                </c:pt>
                <c:pt idx="4">
                  <c:v>206</c:v>
                </c:pt>
                <c:pt idx="5">
                  <c:v>#N/A</c:v>
                </c:pt>
                <c:pt idx="6">
                  <c:v>#N/A</c:v>
                </c:pt>
                <c:pt idx="7">
                  <c:v>209</c:v>
                </c:pt>
                <c:pt idx="8">
                  <c:v>#N/A</c:v>
                </c:pt>
                <c:pt idx="9">
                  <c:v>#N/A</c:v>
                </c:pt>
                <c:pt idx="10">
                  <c:v>204</c:v>
                </c:pt>
                <c:pt idx="11">
                  <c:v>#N/A</c:v>
                </c:pt>
                <c:pt idx="12">
                  <c:v>#N/A</c:v>
                </c:pt>
                <c:pt idx="13">
                  <c:v>241</c:v>
                </c:pt>
                <c:pt idx="14">
                  <c:v>#N/A</c:v>
                </c:pt>
              </c:numCache>
            </c:numRef>
          </c:val>
          <c:smooth val="0"/>
          <c:extLst>
            <c:ext xmlns:c16="http://schemas.microsoft.com/office/drawing/2014/chart" uri="{C3380CC4-5D6E-409C-BE32-E72D297353CC}">
              <c16:uniqueId val="{00000008-A918-4253-862F-C2E1AA71860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3089</c:v>
                </c:pt>
                <c:pt idx="5">
                  <c:v>3110</c:v>
                </c:pt>
                <c:pt idx="8">
                  <c:v>3044</c:v>
                </c:pt>
                <c:pt idx="11">
                  <c:v>3027</c:v>
                </c:pt>
                <c:pt idx="14">
                  <c:v>3590</c:v>
                </c:pt>
              </c:numCache>
            </c:numRef>
          </c:val>
          <c:extLst>
            <c:ext xmlns:c16="http://schemas.microsoft.com/office/drawing/2014/chart" uri="{C3380CC4-5D6E-409C-BE32-E72D297353CC}">
              <c16:uniqueId val="{00000000-9989-4143-B949-D6FF4EDD768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17</c:v>
                </c:pt>
                <c:pt idx="5">
                  <c:v>13</c:v>
                </c:pt>
                <c:pt idx="8">
                  <c:v>10</c:v>
                </c:pt>
                <c:pt idx="11">
                  <c:v>6</c:v>
                </c:pt>
                <c:pt idx="14">
                  <c:v>3</c:v>
                </c:pt>
              </c:numCache>
            </c:numRef>
          </c:val>
          <c:extLst>
            <c:ext xmlns:c16="http://schemas.microsoft.com/office/drawing/2014/chart" uri="{C3380CC4-5D6E-409C-BE32-E72D297353CC}">
              <c16:uniqueId val="{00000001-9989-4143-B949-D6FF4EDD768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1735</c:v>
                </c:pt>
                <c:pt idx="5">
                  <c:v>2423</c:v>
                </c:pt>
                <c:pt idx="8">
                  <c:v>2517</c:v>
                </c:pt>
                <c:pt idx="11">
                  <c:v>2655</c:v>
                </c:pt>
                <c:pt idx="14">
                  <c:v>2450</c:v>
                </c:pt>
              </c:numCache>
            </c:numRef>
          </c:val>
          <c:extLst>
            <c:ext xmlns:c16="http://schemas.microsoft.com/office/drawing/2014/chart" uri="{C3380CC4-5D6E-409C-BE32-E72D297353CC}">
              <c16:uniqueId val="{00000002-9989-4143-B949-D6FF4EDD768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989-4143-B949-D6FF4EDD768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989-4143-B949-D6FF4EDD768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989-4143-B949-D6FF4EDD768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387</c:v>
                </c:pt>
                <c:pt idx="3">
                  <c:v>358</c:v>
                </c:pt>
                <c:pt idx="6">
                  <c:v>345</c:v>
                </c:pt>
                <c:pt idx="9">
                  <c:v>346</c:v>
                </c:pt>
                <c:pt idx="12">
                  <c:v>334</c:v>
                </c:pt>
              </c:numCache>
            </c:numRef>
          </c:val>
          <c:extLst>
            <c:ext xmlns:c16="http://schemas.microsoft.com/office/drawing/2014/chart" uri="{C3380CC4-5D6E-409C-BE32-E72D297353CC}">
              <c16:uniqueId val="{00000006-9989-4143-B949-D6FF4EDD768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173</c:v>
                </c:pt>
                <c:pt idx="3">
                  <c:v>174</c:v>
                </c:pt>
                <c:pt idx="6">
                  <c:v>224</c:v>
                </c:pt>
                <c:pt idx="9">
                  <c:v>282</c:v>
                </c:pt>
                <c:pt idx="12">
                  <c:v>273</c:v>
                </c:pt>
              </c:numCache>
            </c:numRef>
          </c:val>
          <c:extLst>
            <c:ext xmlns:c16="http://schemas.microsoft.com/office/drawing/2014/chart" uri="{C3380CC4-5D6E-409C-BE32-E72D297353CC}">
              <c16:uniqueId val="{00000007-9989-4143-B949-D6FF4EDD768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1054</c:v>
                </c:pt>
                <c:pt idx="3">
                  <c:v>943</c:v>
                </c:pt>
                <c:pt idx="6">
                  <c:v>898</c:v>
                </c:pt>
                <c:pt idx="9">
                  <c:v>836</c:v>
                </c:pt>
                <c:pt idx="12">
                  <c:v>823</c:v>
                </c:pt>
              </c:numCache>
            </c:numRef>
          </c:val>
          <c:extLst>
            <c:ext xmlns:c16="http://schemas.microsoft.com/office/drawing/2014/chart" uri="{C3380CC4-5D6E-409C-BE32-E72D297353CC}">
              <c16:uniqueId val="{00000008-9989-4143-B949-D6FF4EDD768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36</c:v>
                </c:pt>
                <c:pt idx="3">
                  <c:v>29</c:v>
                </c:pt>
                <c:pt idx="6">
                  <c:v>22</c:v>
                </c:pt>
                <c:pt idx="9">
                  <c:v>14</c:v>
                </c:pt>
                <c:pt idx="12">
                  <c:v>7</c:v>
                </c:pt>
              </c:numCache>
            </c:numRef>
          </c:val>
          <c:extLst>
            <c:ext xmlns:c16="http://schemas.microsoft.com/office/drawing/2014/chart" uri="{C3380CC4-5D6E-409C-BE32-E72D297353CC}">
              <c16:uniqueId val="{00000009-9989-4143-B949-D6FF4EDD768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3539</c:v>
                </c:pt>
                <c:pt idx="3">
                  <c:v>3480</c:v>
                </c:pt>
                <c:pt idx="6">
                  <c:v>3636</c:v>
                </c:pt>
                <c:pt idx="9">
                  <c:v>3706</c:v>
                </c:pt>
                <c:pt idx="12">
                  <c:v>4274</c:v>
                </c:pt>
              </c:numCache>
            </c:numRef>
          </c:val>
          <c:extLst>
            <c:ext xmlns:c16="http://schemas.microsoft.com/office/drawing/2014/chart" uri="{C3380CC4-5D6E-409C-BE32-E72D297353CC}">
              <c16:uniqueId val="{0000000A-9989-4143-B949-D6FF4EDD768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348</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989-4143-B949-D6FF4EDD768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1304</c:v>
                </c:pt>
                <c:pt idx="1">
                  <c:v>1120</c:v>
                </c:pt>
                <c:pt idx="2">
                  <c:v>1081</c:v>
                </c:pt>
              </c:numCache>
            </c:numRef>
          </c:val>
          <c:extLst>
            <c:ext xmlns:c16="http://schemas.microsoft.com/office/drawing/2014/chart" uri="{C3380CC4-5D6E-409C-BE32-E72D297353CC}">
              <c16:uniqueId val="{00000000-A318-4BD4-9E70-A6A9F079AA4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73</c:v>
                </c:pt>
                <c:pt idx="1">
                  <c:v>85</c:v>
                </c:pt>
                <c:pt idx="2">
                  <c:v>94</c:v>
                </c:pt>
              </c:numCache>
            </c:numRef>
          </c:val>
          <c:extLst>
            <c:ext xmlns:c16="http://schemas.microsoft.com/office/drawing/2014/chart" uri="{C3380CC4-5D6E-409C-BE32-E72D297353CC}">
              <c16:uniqueId val="{00000001-A318-4BD4-9E70-A6A9F079AA4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859</c:v>
                </c:pt>
                <c:pt idx="1">
                  <c:v>1154</c:v>
                </c:pt>
                <c:pt idx="2">
                  <c:v>1257</c:v>
                </c:pt>
              </c:numCache>
            </c:numRef>
          </c:val>
          <c:extLst>
            <c:ext xmlns:c16="http://schemas.microsoft.com/office/drawing/2014/chart" uri="{C3380CC4-5D6E-409C-BE32-E72D297353CC}">
              <c16:uniqueId val="{00000002-A318-4BD4-9E70-A6A9F079AA4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{024F5394-4A7E-43EC-A8D7-D061C3771F8F}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EE1-4CFC-877E-EC854D04988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{6F6ECF3D-16AF-42A4-91CA-BDBF3FCF3E16}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EE1-4CFC-877E-EC854D04988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{171D07ED-9F61-48F3-9CC0-9B70D797F997}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EE1-4CFC-877E-EC854D04988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{9D33ED08-CB3D-4CA0-AEDF-B65F9E4CA394}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EE1-4CFC-877E-EC854D04988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{03E69484-BFC9-4A45-AC23-F90DA7C26D99}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EE1-4CFC-877E-EC854D04988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{B3622A0F-D594-4100-AA47-DF27ECE98D24}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EE1-4CFC-877E-EC854D04988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{CE053995-64B8-487C-81F1-37C9B350B222}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EE1-4CFC-877E-EC854D04988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{8467C5C5-5B4F-4ED0-97AA-0BAEB7115508}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EE1-4CFC-877E-EC854D04988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{C23DFC65-E838-4F0E-A516-21C525616EBF}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EE1-4CFC-877E-EC854D04988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53.9</c:v>
                </c:pt>
                <c:pt idx="8">
                  <c:v>55.4</c:v>
                </c:pt>
                <c:pt idx="16">
                  <c:v>55.8</c:v>
                </c:pt>
                <c:pt idx="24">
                  <c:v>57.2</c:v>
                </c:pt>
                <c:pt idx="32">
                  <c:v>58.7</c:v>
                </c:pt>
              </c:numCache>
            </c:numRef>
          </c:xVal>
          <c:yVal>
            <c:numRef>
              <c:f>公会計指標分析・財政指標組合せ分析表!$BP$51:$DC$51</c:f>
              <c:numCache>
                <c:formatCode>#,##0.0;"▲ "#,##0.0</c:formatCode>
                <c:ptCount val="40"/>
                <c:pt idx="0">
                  <c:v>14.4</c:v>
                </c:pt>
              </c:numCache>
            </c:numRef>
          </c:yVal>
          <c:smooth val="0"/>
          <c:extLst>
            <c:ext xmlns:c16="http://schemas.microsoft.com/office/drawing/2014/chart" uri="{C3380CC4-5D6E-409C-BE32-E72D297353CC}">
              <c16:uniqueId val="{00000009-1EE1-4CFC-877E-EC854D04988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{9478A0D2-E63E-4E1D-9674-6DA70D0928E2}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EE1-4CFC-877E-EC854D04988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{B1125C3C-5BB6-4BA0-A75C-F24D77AECF4F}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EE1-4CFC-877E-EC854D04988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{231F435F-6CCD-42AD-AD22-5A8999F9DAE0}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EE1-4CFC-877E-EC854D04988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{7CCEB051-2D0F-4FFA-835E-80458948B263}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EE1-4CFC-877E-EC854D04988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{A9995C1B-E2C8-4A2B-8734-610F29FA4DE7}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EE1-4CFC-877E-EC854D049880}"/>
                </c:ext>
              </c:extLst>
            </c:dLbl>
            <c:dLbl>
              <c:idx val="8"/>
              <c:layout>
                <c:manualLayout>
                  <c:x val="-3.2015750650234161E-2"/>
                  <c:y val="-4.5114315056352043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{09316706-2346-458D-BE3E-BABB2F9B31EE}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EE1-4CFC-877E-EC854D049880}"/>
                </c:ext>
              </c:extLst>
            </c:dLbl>
            <c:dLbl>
              <c:idx val="16"/>
              <c:layout>
                <c:manualLayout>
                  <c:x val="-4.3394302402349844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{C986D870-0B88-4ACB-BD35-0B5A1C140B77}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EE1-4CFC-877E-EC854D049880}"/>
                </c:ext>
              </c:extLst>
            </c:dLbl>
            <c:dLbl>
              <c:idx val="24"/>
              <c:layout>
                <c:manualLayout>
                  <c:x val="-2.0637198898118478E-2"/>
                  <c:y val="-8.436376915537831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{94BDDCDD-4D39-4F2A-BAC4-03F7DE3988E7}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EE1-4CFC-877E-EC854D04988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{B88F890D-E1A2-4DEE-9E7E-DB68754A22ED}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EE1-4CFC-877E-EC854D04988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EE1-4CFC-877E-EC854D049880}"/>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{16B932ED-6759-41D5-8311-2CA01DAF13BE}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A05-4001-A66B-A666B048F21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{732C0622-42AA-4762-8829-DA1049A3DC3B}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A05-4001-A66B-A666B048F21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{2913B4BF-A461-4B67-9B44-D22137120728}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A05-4001-A66B-A666B048F21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{FADC791C-EA6F-41F3-80B3-4535B3F9CCB7}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A05-4001-A66B-A666B048F21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{03876666-5980-438F-BCC8-0DF35292CD4B}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A05-4001-A66B-A666B048F21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{97E5EAB5-47C0-4B16-B716-C35ADF55DAFA}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A05-4001-A66B-A666B048F21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{9A2F3E2D-CDFB-4957-9777-721B6DC21BA0}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A05-4001-A66B-A666B048F21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{2D8F2768-77F3-47F7-ABCD-D6C681E75A1A}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A05-4001-A66B-A666B048F21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{AE8C3F64-05C7-4E48-837D-50302120D48B}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A05-4001-A66B-A666B048F21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c:v>
                </c:pt>
                <c:pt idx="8">
                  <c:v>7.8</c:v>
                </c:pt>
                <c:pt idx="16">
                  <c:v>7.9</c:v>
                </c:pt>
                <c:pt idx="24">
                  <c:v>7.9</c:v>
                </c:pt>
                <c:pt idx="32">
                  <c:v>8.3000000000000007</c:v>
                </c:pt>
              </c:numCache>
            </c:numRef>
          </c:xVal>
          <c:yVal>
            <c:numRef>
              <c:f>公会計指標分析・財政指標組合せ分析表!$BP$73:$DC$73</c:f>
              <c:numCache>
                <c:formatCode>#,##0.0;"▲ "#,##0.0</c:formatCode>
                <c:ptCount val="40"/>
                <c:pt idx="0">
                  <c:v>14.4</c:v>
                </c:pt>
              </c:numCache>
            </c:numRef>
          </c:yVal>
          <c:smooth val="0"/>
          <c:extLst>
            <c:ext xmlns:c16="http://schemas.microsoft.com/office/drawing/2014/chart" uri="{C3380CC4-5D6E-409C-BE32-E72D297353CC}">
              <c16:uniqueId val="{00000009-4A05-4001-A66B-A666B048F21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{1FD6F432-82BE-493D-AB3F-A2301CB6A507}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A05-4001-A66B-A666B048F21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{DCCBFB8E-6F4E-45AE-83A7-5FB9E81FFF1D}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A05-4001-A66B-A666B048F21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{CF2139D1-48ED-4FA8-8D49-FCF9D224380E}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A05-4001-A66B-A666B048F21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{5BB2072D-05D8-4A0A-B02A-5A8FB896907B}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A05-4001-A66B-A666B048F21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{D7B6FF0A-7C36-46A5-BAD5-9AF90D933A77}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A05-4001-A66B-A666B048F215}"/>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{2B04177F-EAE1-4E3C-995F-0D9AF4AD7CA8}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A05-4001-A66B-A666B048F21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{5C513C61-F8F0-40EF-8253-FAFB3D2890EA}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A05-4001-A66B-A666B048F21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{B1E6BD18-73B1-4A69-9D55-355BAC4FE500}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A05-4001-A66B-A666B048F21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{6ECCBD98-E7B2-42EC-873F-405E0DE80D2A}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A05-4001-A66B-A666B048F21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A05-4001-A66B-A666B048F215}"/>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福島県天栄村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5,171
5,090
225.52
5,631,691
5,494,137
121,125
2,974,855
4,273,566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人口減少や少子高齢化が進行していることに加え、山間地であることや立地企業が少ないことから、財政基盤が弱く、財政力指数が</a:t>
          </a:r>
          <a:r>
            <a:rPr kumimoji="1" lang="en-US" altLang="ja-JP" sz="1300">
              <a:latin typeface="ＭＳ Ｐゴシック" panose="020B0600070205080204" pitchFamily="50" charset="-128"/>
              <a:ea typeface="ＭＳ Ｐゴシック" panose="020B0600070205080204" pitchFamily="50" charset="-128"/>
            </a:rPr>
            <a:t>0.30</a:t>
          </a:r>
          <a:r>
            <a:rPr kumimoji="1" lang="ja-JP" altLang="en-US" sz="1300">
              <a:latin typeface="ＭＳ Ｐゴシック" panose="020B0600070205080204" pitchFamily="50" charset="-128"/>
              <a:ea typeface="ＭＳ Ｐゴシック" panose="020B0600070205080204" pitchFamily="50" charset="-128"/>
            </a:rPr>
            <a:t>と類似団体平均を下回っている。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経常経費の更なる圧縮と事務事業の効率化に努めることにより、歳出の徹底的な見直しを図るとともに、税の徴収体制を強化し、徴収率の向上による税収の増加を図り、財政基盤の強化に努める。 </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129722</xdr:rowOff>
    </xdr:from>
    <xdr:to>
      <xdr:col>23</xdr:col>
      <xdr:colOff>133350</xdr:colOff>
      <xdr:row>43</xdr:row>
      <xdr:rowOff>129722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020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118231</xdr:rowOff>
    </xdr:from>
    <xdr:to>
      <xdr:col>19</xdr:col>
      <xdr:colOff>133350</xdr:colOff>
      <xdr:row>43</xdr:row>
      <xdr:rowOff>129722</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490581"/>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106741</xdr:rowOff>
    </xdr:from>
    <xdr:to>
      <xdr:col>15</xdr:col>
      <xdr:colOff>82550</xdr:colOff>
      <xdr:row>43</xdr:row>
      <xdr:rowOff>118231</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479091"/>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83759</xdr:rowOff>
    </xdr:from>
    <xdr:to>
      <xdr:col>11</xdr:col>
      <xdr:colOff>31750</xdr:colOff>
      <xdr:row>43</xdr:row>
      <xdr:rowOff>106741</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456109"/>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78922</xdr:rowOff>
    </xdr:from>
    <xdr:to>
      <xdr:col>23</xdr:col>
      <xdr:colOff>184150</xdr:colOff>
      <xdr:row>44</xdr:row>
      <xdr:rowOff>9072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50999</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2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78922</xdr:rowOff>
    </xdr:from>
    <xdr:to>
      <xdr:col>19</xdr:col>
      <xdr:colOff>184150</xdr:colOff>
      <xdr:row>44</xdr:row>
      <xdr:rowOff>9072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165299</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37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67431</xdr:rowOff>
    </xdr:from>
    <xdr:to>
      <xdr:col>15</xdr:col>
      <xdr:colOff>133350</xdr:colOff>
      <xdr:row>43</xdr:row>
      <xdr:rowOff>169031</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3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153808</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526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55941</xdr:rowOff>
    </xdr:from>
    <xdr:to>
      <xdr:col>11</xdr:col>
      <xdr:colOff>82550</xdr:colOff>
      <xdr:row>43</xdr:row>
      <xdr:rowOff>157541</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142318</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514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32959</xdr:rowOff>
    </xdr:from>
    <xdr:to>
      <xdr:col>7</xdr:col>
      <xdr:colOff>31750</xdr:colOff>
      <xdr:row>43</xdr:row>
      <xdr:rowOff>134559</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119336</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地方税や普通交付税の経常一般財源の増加により、経常収支比率は前年度より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項目別においては、主に公債費について、災害復旧事業債等の償還終了により前年度より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ポイント減少している。</a:t>
          </a:r>
        </a:p>
        <a:p>
          <a:r>
            <a:rPr kumimoji="1" lang="ja-JP" altLang="en-US" sz="1300">
              <a:latin typeface="ＭＳ Ｐゴシック" panose="020B0600070205080204" pitchFamily="50" charset="-128"/>
              <a:ea typeface="ＭＳ Ｐゴシック" panose="020B0600070205080204" pitchFamily="50" charset="-128"/>
            </a:rPr>
            <a:t>今後も引き続き、各計画に即した経常経費の抑制や地方債充当事業の選別実施による地方債発行額の抑制に努める。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144039</xdr:rowOff>
    </xdr:from>
    <xdr:to>
      <xdr:col>23</xdr:col>
      <xdr:colOff>133350</xdr:colOff>
      <xdr:row>60</xdr:row>
      <xdr:rowOff>150071</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431039"/>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16527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47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91757</xdr:rowOff>
    </xdr:from>
    <xdr:to>
      <xdr:col>19</xdr:col>
      <xdr:colOff>133350</xdr:colOff>
      <xdr:row>60</xdr:row>
      <xdr:rowOff>150071</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378757"/>
          <a:ext cx="889000" cy="58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116751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575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41487</xdr:rowOff>
    </xdr:from>
    <xdr:to>
      <xdr:col>15</xdr:col>
      <xdr:colOff>82550</xdr:colOff>
      <xdr:row>60</xdr:row>
      <xdr:rowOff>91757</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328487"/>
          <a:ext cx="889000" cy="5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92621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41487</xdr:rowOff>
    </xdr:from>
    <xdr:to>
      <xdr:col>11</xdr:col>
      <xdr:colOff>31750</xdr:colOff>
      <xdr:row>60</xdr:row>
      <xdr:rowOff>127953</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328487"/>
          <a:ext cx="889000" cy="86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20231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116751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57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93239</xdr:rowOff>
    </xdr:from>
    <xdr:to>
      <xdr:col>23</xdr:col>
      <xdr:colOff>184150</xdr:colOff>
      <xdr:row>61</xdr:row>
      <xdr:rowOff>23389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38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109766</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225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99271</xdr:rowOff>
    </xdr:from>
    <xdr:to>
      <xdr:col>19</xdr:col>
      <xdr:colOff>184150</xdr:colOff>
      <xdr:row>61</xdr:row>
      <xdr:rowOff>29421</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38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39598</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1551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40957</xdr:rowOff>
    </xdr:from>
    <xdr:to>
      <xdr:col>15</xdr:col>
      <xdr:colOff>133350</xdr:colOff>
      <xdr:row>60</xdr:row>
      <xdr:rowOff>142557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32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152734</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096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162137</xdr:rowOff>
    </xdr:from>
    <xdr:to>
      <xdr:col>11</xdr:col>
      <xdr:colOff>82550</xdr:colOff>
      <xdr:row>60</xdr:row>
      <xdr:rowOff>92287</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27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102464</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04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77153</xdr:rowOff>
    </xdr:from>
    <xdr:to>
      <xdr:col>7</xdr:col>
      <xdr:colOff>31750</xdr:colOff>
      <xdr:row>61</xdr:row>
      <xdr:rowOff>7303</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36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17480</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133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[377,626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いる主な要因は、公共施設の維持管理費や給与改定による人件費の増加によるものである。公共施設については、利用頻度が低く、老朽化が著しい施設の統廃合等を進め、適切な公共施設マネジメントを進めていくことで、施設の維持管理コストの削減に努めていく。</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168019</xdr:rowOff>
    </xdr:from>
    <xdr:to>
      <xdr:col>23</xdr:col>
      <xdr:colOff>133350</xdr:colOff>
      <xdr:row>82</xdr:row>
      <xdr:rowOff>45504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55469"/>
          <a:ext cx="838200" cy="48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146007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62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163192</xdr:rowOff>
    </xdr:from>
    <xdr:to>
      <xdr:col>19</xdr:col>
      <xdr:colOff>133350</xdr:colOff>
      <xdr:row>81</xdr:row>
      <xdr:rowOff>168019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50642"/>
          <a:ext cx="889000" cy="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46558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6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156714</xdr:rowOff>
    </xdr:from>
    <xdr:to>
      <xdr:col>15</xdr:col>
      <xdr:colOff>82550</xdr:colOff>
      <xdr:row>81</xdr:row>
      <xdr:rowOff>163192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44164"/>
          <a:ext cx="889000" cy="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39240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5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144769</xdr:rowOff>
    </xdr:from>
    <xdr:to>
      <xdr:col>11</xdr:col>
      <xdr:colOff>31750</xdr:colOff>
      <xdr:row>81</xdr:row>
      <xdr:rowOff>156714</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32219"/>
          <a:ext cx="889000" cy="1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25624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5430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2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166154</xdr:rowOff>
    </xdr:from>
    <xdr:to>
      <xdr:col>23</xdr:col>
      <xdr:colOff>184150</xdr:colOff>
      <xdr:row>82</xdr:row>
      <xdr:rowOff>96304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5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138231</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25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117219</xdr:rowOff>
    </xdr:from>
    <xdr:to>
      <xdr:col>19</xdr:col>
      <xdr:colOff>184150</xdr:colOff>
      <xdr:row>82</xdr:row>
      <xdr:rowOff>47369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04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32146</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091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112392</xdr:rowOff>
    </xdr:from>
    <xdr:to>
      <xdr:col>15</xdr:col>
      <xdr:colOff>133350</xdr:colOff>
      <xdr:row>82</xdr:row>
      <xdr:rowOff>42542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9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27319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086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105914</xdr:rowOff>
    </xdr:from>
    <xdr:to>
      <xdr:col>11</xdr:col>
      <xdr:colOff>82550</xdr:colOff>
      <xdr:row>82</xdr:row>
      <xdr:rowOff>36064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9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20841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079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93969</xdr:rowOff>
    </xdr:from>
    <xdr:to>
      <xdr:col>7</xdr:col>
      <xdr:colOff>31750</xdr:colOff>
      <xdr:row>82</xdr:row>
      <xdr:rowOff>24119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8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8896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067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職員年齢構成のばらつき等により類似団体の平均を上回っているものの、前年度より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歳以上の職員の昇給停止を実施しており、今後は組織の見直し等を適宜実施し、給与の適正化に努めていく。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91016</xdr:rowOff>
    </xdr:from>
    <xdr:to>
      <xdr:col>81</xdr:col>
      <xdr:colOff>44450</xdr:colOff>
      <xdr:row>88</xdr:row>
      <xdr:rowOff>26811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5007166"/>
          <a:ext cx="8382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26811</xdr:rowOff>
    </xdr:from>
    <xdr:to>
      <xdr:col>77</xdr:col>
      <xdr:colOff>44450</xdr:colOff>
      <xdr:row>88</xdr:row>
      <xdr:rowOff>160866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5114411"/>
          <a:ext cx="8890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93839</xdr:rowOff>
    </xdr:from>
    <xdr:to>
      <xdr:col>72</xdr:col>
      <xdr:colOff>203200</xdr:colOff>
      <xdr:row>88</xdr:row>
      <xdr:rowOff>160866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5181439"/>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93839</xdr:rowOff>
    </xdr:from>
    <xdr:to>
      <xdr:col>68</xdr:col>
      <xdr:colOff>152400</xdr:colOff>
      <xdr:row>88</xdr:row>
      <xdr:rowOff>107245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518143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40216</xdr:rowOff>
    </xdr:from>
    <xdr:to>
      <xdr:col>81</xdr:col>
      <xdr:colOff>95250</xdr:colOff>
      <xdr:row>87</xdr:row>
      <xdr:rowOff>141816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12293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92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147461</xdr:rowOff>
    </xdr:from>
    <xdr:to>
      <xdr:col>77</xdr:col>
      <xdr:colOff>95250</xdr:colOff>
      <xdr:row>88</xdr:row>
      <xdr:rowOff>77611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06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62388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149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110066</xdr:rowOff>
    </xdr:from>
    <xdr:to>
      <xdr:col>73</xdr:col>
      <xdr:colOff>44450</xdr:colOff>
      <xdr:row>89</xdr:row>
      <xdr:rowOff>40216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19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24993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284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43039</xdr:rowOff>
    </xdr:from>
    <xdr:to>
      <xdr:col>68</xdr:col>
      <xdr:colOff>203200</xdr:colOff>
      <xdr:row>88</xdr:row>
      <xdr:rowOff>144639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13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129416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21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56445</xdr:rowOff>
    </xdr:from>
    <xdr:to>
      <xdr:col>64</xdr:col>
      <xdr:colOff>152400</xdr:colOff>
      <xdr:row>88</xdr:row>
      <xdr:rowOff>158045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14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142822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230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定員適正化計画における、職員の削減目標は達成しており、本村の地理的要因によって類似団体平均より若干上回っている。今後も、適正な定員管理に努めていく。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50006</xdr:rowOff>
    </xdr:from>
    <xdr:to>
      <xdr:col>81</xdr:col>
      <xdr:colOff>44450</xdr:colOff>
      <xdr:row>61</xdr:row>
      <xdr:rowOff>86805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508456"/>
          <a:ext cx="838200" cy="36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4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39751</xdr:rowOff>
    </xdr:from>
    <xdr:to>
      <xdr:col>77</xdr:col>
      <xdr:colOff>44450</xdr:colOff>
      <xdr:row>61</xdr:row>
      <xdr:rowOff>50006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498201"/>
          <a:ext cx="889000" cy="10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12002</xdr:rowOff>
    </xdr:from>
    <xdr:to>
      <xdr:col>72</xdr:col>
      <xdr:colOff>203200</xdr:colOff>
      <xdr:row>61</xdr:row>
      <xdr:rowOff>39751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470452"/>
          <a:ext cx="889000" cy="2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165354</xdr:rowOff>
    </xdr:from>
    <xdr:to>
      <xdr:col>68</xdr:col>
      <xdr:colOff>152400</xdr:colOff>
      <xdr:row>61</xdr:row>
      <xdr:rowOff>12002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452354"/>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168419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36005</xdr:rowOff>
    </xdr:from>
    <xdr:to>
      <xdr:col>81</xdr:col>
      <xdr:colOff>95250</xdr:colOff>
      <xdr:row>61</xdr:row>
      <xdr:rowOff>137605</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49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8082</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4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170656</xdr:rowOff>
    </xdr:from>
    <xdr:to>
      <xdr:col>77</xdr:col>
      <xdr:colOff>95250</xdr:colOff>
      <xdr:row>61</xdr:row>
      <xdr:rowOff>100806</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457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85583</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5440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160401</xdr:rowOff>
    </xdr:from>
    <xdr:to>
      <xdr:col>73</xdr:col>
      <xdr:colOff>44450</xdr:colOff>
      <xdr:row>61</xdr:row>
      <xdr:rowOff>90551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47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75328</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533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132652</xdr:rowOff>
    </xdr:from>
    <xdr:to>
      <xdr:col>68</xdr:col>
      <xdr:colOff>203200</xdr:colOff>
      <xdr:row>61</xdr:row>
      <xdr:rowOff>62802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41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47579</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114554</xdr:rowOff>
    </xdr:from>
    <xdr:to>
      <xdr:col>64</xdr:col>
      <xdr:colOff>152400</xdr:colOff>
      <xdr:row>61</xdr:row>
      <xdr:rowOff>44704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40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29481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487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水道事業の元利償還金に対する繰出金が増加したため、実質公債費比率は前年度より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ポイント増加したものの、類似団体平均を下回っている。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今後、公共施設の大規模修繕や小学校の統合など大規模な公共施設の整備が見込まれるため、地方債の発行においては、世代間の負担の公平化と公債費の中長期的な平準化に努めていく。</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95504</xdr:rowOff>
    </xdr:from>
    <xdr:to>
      <xdr:col>81</xdr:col>
      <xdr:colOff>44450</xdr:colOff>
      <xdr:row>41</xdr:row>
      <xdr:rowOff>114808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124954"/>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55389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8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95504</xdr:rowOff>
    </xdr:from>
    <xdr:to>
      <xdr:col>77</xdr:col>
      <xdr:colOff>44450</xdr:colOff>
      <xdr:row>41</xdr:row>
      <xdr:rowOff>95504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1249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90678</xdr:rowOff>
    </xdr:from>
    <xdr:to>
      <xdr:col>72</xdr:col>
      <xdr:colOff>203200</xdr:colOff>
      <xdr:row>41</xdr:row>
      <xdr:rowOff>95504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120128"/>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150385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7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90678</xdr:rowOff>
    </xdr:from>
    <xdr:to>
      <xdr:col>68</xdr:col>
      <xdr:colOff>152400</xdr:colOff>
      <xdr:row>41</xdr:row>
      <xdr:rowOff>105156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120128"/>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64008</xdr:rowOff>
    </xdr:from>
    <xdr:to>
      <xdr:col>81</xdr:col>
      <xdr:colOff>95250</xdr:colOff>
      <xdr:row>41</xdr:row>
      <xdr:rowOff>165608</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09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80535</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93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44704</xdr:rowOff>
    </xdr:from>
    <xdr:to>
      <xdr:col>77</xdr:col>
      <xdr:colOff>95250</xdr:colOff>
      <xdr:row>41</xdr:row>
      <xdr:rowOff>146304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07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156481</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843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44704</xdr:rowOff>
    </xdr:from>
    <xdr:to>
      <xdr:col>73</xdr:col>
      <xdr:colOff>44450</xdr:colOff>
      <xdr:row>41</xdr:row>
      <xdr:rowOff>146304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07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156481</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843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39878</xdr:rowOff>
    </xdr:from>
    <xdr:to>
      <xdr:col>68</xdr:col>
      <xdr:colOff>203200</xdr:colOff>
      <xdr:row>41</xdr:row>
      <xdr:rowOff>141478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06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151655</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54356</xdr:rowOff>
    </xdr:from>
    <xdr:to>
      <xdr:col>64</xdr:col>
      <xdr:colOff>152400</xdr:colOff>
      <xdr:row>41</xdr:row>
      <xdr:rowOff>155956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08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140733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170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将来負担比率は、地方債現在高が増加したものの、元利償還金に対する交付税措置である基準財政需要額算入見込額の増加により、将来負担比率は前年度同様に算定されなかった。</a:t>
          </a:r>
        </a:p>
        <a:p>
          <a:r>
            <a:rPr kumimoji="1" lang="ja-JP" altLang="en-US" sz="1300">
              <a:latin typeface="ＭＳ Ｐゴシック" panose="020B0600070205080204" pitchFamily="50" charset="-128"/>
              <a:ea typeface="ＭＳ Ｐゴシック" panose="020B0600070205080204" pitchFamily="50" charset="-128"/>
            </a:rPr>
            <a:t>今後、公共施設の老朽化に伴う施設の改修や自然災害に備えた防災機能の強化・充実を図るための事業が見込まれることから、事業の適正化を図り財政の健全化に努めていく。</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112607</xdr:rowOff>
    </xdr:from>
    <xdr:to>
      <xdr:col>64</xdr:col>
      <xdr:colOff>152400</xdr:colOff>
      <xdr:row>15</xdr:row>
      <xdr:rowOff>42757</xdr:rowOff>
    </xdr:to>
    <xdr:sp macro="" textlink="">
      <xdr:nvSpPr>
        <xdr:cNvPr id="452" name="楕円 451">
          <a:extLst>
            <a:ext uri="{FF2B5EF4-FFF2-40B4-BE49-F238E27FC236}">
              <a16:creationId xmlns:a16="http://schemas.microsoft.com/office/drawing/2014/main" id="{00000000-0008-0000-0300-0000C4010000}"/>
            </a:ext>
          </a:extLst>
        </xdr:cNvPr>
        <xdr:cNvSpPr/>
      </xdr:nvSpPr>
      <xdr:spPr>
        <a:xfrm>
          <a:off x="13462000" y="251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27534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59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福島県天栄村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5,171
5,090
225.52
5,631,691
5,494,137
121,125
2,974,855
4,273,566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新規採用の抑制に努めているが、給与改定等により、前年度より</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ポイント増加し、類似団体の平均を上回っている。</a:t>
          </a:r>
        </a:p>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歳以上の職員の昇給停止を実施しており、今後も引き続き職員人件費の抑制に努めていく。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88138</xdr:rowOff>
    </xdr:from>
    <xdr:to>
      <xdr:col>24</xdr:col>
      <xdr:colOff>25400</xdr:colOff>
      <xdr:row>38</xdr:row>
      <xdr:rowOff>17272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31788"/>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28702</xdr:rowOff>
    </xdr:from>
    <xdr:to>
      <xdr:col>19</xdr:col>
      <xdr:colOff>187325</xdr:colOff>
      <xdr:row>37</xdr:row>
      <xdr:rowOff>88138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7235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163576</xdr:rowOff>
    </xdr:from>
    <xdr:to>
      <xdr:col>15</xdr:col>
      <xdr:colOff>98425</xdr:colOff>
      <xdr:row>37</xdr:row>
      <xdr:rowOff>28702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3577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163576</xdr:rowOff>
    </xdr:from>
    <xdr:to>
      <xdr:col>11</xdr:col>
      <xdr:colOff>9525</xdr:colOff>
      <xdr:row>37</xdr:row>
      <xdr:rowOff>133858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35776"/>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137922</xdr:rowOff>
    </xdr:from>
    <xdr:to>
      <xdr:col>24</xdr:col>
      <xdr:colOff>76200</xdr:colOff>
      <xdr:row>38</xdr:row>
      <xdr:rowOff>68072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109999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37338</xdr:rowOff>
    </xdr:from>
    <xdr:to>
      <xdr:col>20</xdr:col>
      <xdr:colOff>38100</xdr:colOff>
      <xdr:row>37</xdr:row>
      <xdr:rowOff>138938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123715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67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149352</xdr:rowOff>
    </xdr:from>
    <xdr:to>
      <xdr:col>15</xdr:col>
      <xdr:colOff>149225</xdr:colOff>
      <xdr:row>37</xdr:row>
      <xdr:rowOff>79502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112776</xdr:rowOff>
    </xdr:from>
    <xdr:to>
      <xdr:col>11</xdr:col>
      <xdr:colOff>60325</xdr:colOff>
      <xdr:row>37</xdr:row>
      <xdr:rowOff>42926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53103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83058</xdr:rowOff>
    </xdr:from>
    <xdr:to>
      <xdr:col>6</xdr:col>
      <xdr:colOff>171450</xdr:colOff>
      <xdr:row>38</xdr:row>
      <xdr:rowOff>13208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169435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保有する公共施設の維持管理に要する物件費の増加により、前年度より</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ポイント増加しており、類似団体平均を上回っている。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経常経費については、事務事業の見直しや公共施設マネジメントの推進により、今後もコスト削減を行うなど引き続き抑制を図る。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98425</xdr:rowOff>
    </xdr:from>
    <xdr:to>
      <xdr:col>82</xdr:col>
      <xdr:colOff>107950</xdr:colOff>
      <xdr:row>17</xdr:row>
      <xdr:rowOff>18415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841625"/>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155575</xdr:rowOff>
    </xdr:from>
    <xdr:to>
      <xdr:col>78</xdr:col>
      <xdr:colOff>69850</xdr:colOff>
      <xdr:row>16</xdr:row>
      <xdr:rowOff>98425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72732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35560</xdr:rowOff>
    </xdr:from>
    <xdr:to>
      <xdr:col>73</xdr:col>
      <xdr:colOff>180975</xdr:colOff>
      <xdr:row>15</xdr:row>
      <xdr:rowOff>155575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607310"/>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35560</xdr:rowOff>
    </xdr:from>
    <xdr:to>
      <xdr:col>69</xdr:col>
      <xdr:colOff>92075</xdr:colOff>
      <xdr:row>15</xdr:row>
      <xdr:rowOff>75565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60731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139065</xdr:rowOff>
    </xdr:from>
    <xdr:to>
      <xdr:col>82</xdr:col>
      <xdr:colOff>158750</xdr:colOff>
      <xdr:row>17</xdr:row>
      <xdr:rowOff>69215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88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111142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854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47625</xdr:rowOff>
    </xdr:from>
    <xdr:to>
      <xdr:col>78</xdr:col>
      <xdr:colOff>120650</xdr:colOff>
      <xdr:row>16</xdr:row>
      <xdr:rowOff>149225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9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134002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877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104775</xdr:rowOff>
    </xdr:from>
    <xdr:to>
      <xdr:col>74</xdr:col>
      <xdr:colOff>31750</xdr:colOff>
      <xdr:row>16</xdr:row>
      <xdr:rowOff>34925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67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19702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762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156210</xdr:rowOff>
    </xdr:from>
    <xdr:to>
      <xdr:col>69</xdr:col>
      <xdr:colOff>142875</xdr:colOff>
      <xdr:row>15</xdr:row>
      <xdr:rowOff>86360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55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71137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64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24765</xdr:rowOff>
    </xdr:from>
    <xdr:to>
      <xdr:col>65</xdr:col>
      <xdr:colOff>53975</xdr:colOff>
      <xdr:row>15</xdr:row>
      <xdr:rowOff>126365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59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111142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68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少子高齢化の進展に伴い、今後も増加していくことが見込まれるが、支給要件の見直し等により、上昇率の抑制に努めていく。</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52</xdr:row>
      <xdr:rowOff>165100</xdr:rowOff>
    </xdr:from>
    <xdr:to>
      <xdr:col>24</xdr:col>
      <xdr:colOff>25400</xdr:colOff>
      <xdr:row>53</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080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31750</xdr:rowOff>
    </xdr:from>
    <xdr:to>
      <xdr:col>19</xdr:col>
      <xdr:colOff>187325</xdr:colOff>
      <xdr:row>53</xdr:row>
      <xdr:rowOff>50800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118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31750</xdr:rowOff>
    </xdr:from>
    <xdr:to>
      <xdr:col>15</xdr:col>
      <xdr:colOff>98425</xdr:colOff>
      <xdr:row>53</xdr:row>
      <xdr:rowOff>50800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118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31750</xdr:rowOff>
    </xdr:from>
    <xdr:to>
      <xdr:col>11</xdr:col>
      <xdr:colOff>9525</xdr:colOff>
      <xdr:row>53</xdr:row>
      <xdr:rowOff>69850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118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114300</xdr:rowOff>
    </xdr:from>
    <xdr:to>
      <xdr:col>24</xdr:col>
      <xdr:colOff>76200</xdr:colOff>
      <xdr:row>53</xdr:row>
      <xdr:rowOff>44450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02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22877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152400</xdr:rowOff>
    </xdr:from>
    <xdr:to>
      <xdr:col>20</xdr:col>
      <xdr:colOff>38100</xdr:colOff>
      <xdr:row>53</xdr:row>
      <xdr:rowOff>82550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06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92727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883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0</xdr:rowOff>
    </xdr:from>
    <xdr:to>
      <xdr:col>15</xdr:col>
      <xdr:colOff>149225</xdr:colOff>
      <xdr:row>53</xdr:row>
      <xdr:rowOff>101600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111777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885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152400</xdr:rowOff>
    </xdr:from>
    <xdr:to>
      <xdr:col>11</xdr:col>
      <xdr:colOff>60325</xdr:colOff>
      <xdr:row>53</xdr:row>
      <xdr:rowOff>82550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06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92727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883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19050</xdr:rowOff>
    </xdr:from>
    <xdr:to>
      <xdr:col>6</xdr:col>
      <xdr:colOff>171450</xdr:colOff>
      <xdr:row>53</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130827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年度から上下水道事業の一部に公営企業法が適用され、特別会計繰出金が減少したことにより、前年度より</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今後も引き続き、特別会計の健全化に努め、普通会計の負担額を減らしていくように努めていく。</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138430</xdr:rowOff>
    </xdr:from>
    <xdr:to>
      <xdr:col>82</xdr:col>
      <xdr:colOff>107950</xdr:colOff>
      <xdr:row>57</xdr:row>
      <xdr:rowOff>115570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568180"/>
          <a:ext cx="8382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115570</xdr:rowOff>
    </xdr:from>
    <xdr:to>
      <xdr:col>78</xdr:col>
      <xdr:colOff>69850</xdr:colOff>
      <xdr:row>57</xdr:row>
      <xdr:rowOff>143002</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98882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55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143002</xdr:rowOff>
    </xdr:from>
    <xdr:to>
      <xdr:col>73</xdr:col>
      <xdr:colOff>180975</xdr:colOff>
      <xdr:row>58</xdr:row>
      <xdr:rowOff>8128</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3893800" y="991565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23385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2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8128</xdr:rowOff>
    </xdr:from>
    <xdr:to>
      <xdr:col>69</xdr:col>
      <xdr:colOff>92075</xdr:colOff>
      <xdr:row>58</xdr:row>
      <xdr:rowOff>72136</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95222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87393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68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87630</xdr:rowOff>
    </xdr:from>
    <xdr:to>
      <xdr:col>82</xdr:col>
      <xdr:colOff>158750</xdr:colOff>
      <xdr:row>56</xdr:row>
      <xdr:rowOff>17780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104157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64770</xdr:rowOff>
    </xdr:from>
    <xdr:to>
      <xdr:col>78</xdr:col>
      <xdr:colOff>120650</xdr:colOff>
      <xdr:row>57</xdr:row>
      <xdr:rowOff>166370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151147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923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92202</xdr:rowOff>
    </xdr:from>
    <xdr:to>
      <xdr:col>74</xdr:col>
      <xdr:colOff>31750</xdr:colOff>
      <xdr:row>58</xdr:row>
      <xdr:rowOff>22352</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86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7129</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95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128778</xdr:rowOff>
    </xdr:from>
    <xdr:to>
      <xdr:col>69</xdr:col>
      <xdr:colOff>142875</xdr:colOff>
      <xdr:row>58</xdr:row>
      <xdr:rowOff>58928</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90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43705</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98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21336</xdr:rowOff>
    </xdr:from>
    <xdr:to>
      <xdr:col>65</xdr:col>
      <xdr:colOff>53975</xdr:colOff>
      <xdr:row>58</xdr:row>
      <xdr:rowOff>122936</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96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107713</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05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物価高騰対策として生活商品券発行事業を継続して実施したことにより、前年度から増減はなく、類似団体平均を下回っている。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今後も、一部事務組合等への経常的な負担金や各種団体等への補助金について点検・見直し等を図り、経費の削減に努めていく。</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108712</xdr:rowOff>
    </xdr:from>
    <xdr:to>
      <xdr:col>82</xdr:col>
      <xdr:colOff>107950</xdr:colOff>
      <xdr:row>36</xdr:row>
      <xdr:rowOff>108712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628091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90424</xdr:rowOff>
    </xdr:from>
    <xdr:to>
      <xdr:col>78</xdr:col>
      <xdr:colOff>69850</xdr:colOff>
      <xdr:row>36</xdr:row>
      <xdr:rowOff>108712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2626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81280</xdr:rowOff>
    </xdr:from>
    <xdr:to>
      <xdr:col>73</xdr:col>
      <xdr:colOff>180975</xdr:colOff>
      <xdr:row>36</xdr:row>
      <xdr:rowOff>90424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2534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8128</xdr:rowOff>
    </xdr:from>
    <xdr:to>
      <xdr:col>69</xdr:col>
      <xdr:colOff>92075</xdr:colOff>
      <xdr:row>36</xdr:row>
      <xdr:rowOff>81280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004800" y="618032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57912</xdr:rowOff>
    </xdr:from>
    <xdr:to>
      <xdr:col>82</xdr:col>
      <xdr:colOff>158750</xdr:colOff>
      <xdr:row>36</xdr:row>
      <xdr:rowOff>159512</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74439</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075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57912</xdr:rowOff>
    </xdr:from>
    <xdr:to>
      <xdr:col>78</xdr:col>
      <xdr:colOff>120650</xdr:colOff>
      <xdr:row>36</xdr:row>
      <xdr:rowOff>159512</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169689</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998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39624</xdr:rowOff>
    </xdr:from>
    <xdr:to>
      <xdr:col>74</xdr:col>
      <xdr:colOff>31750</xdr:colOff>
      <xdr:row>36</xdr:row>
      <xdr:rowOff>141224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151401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30480</xdr:rowOff>
    </xdr:from>
    <xdr:to>
      <xdr:col>69</xdr:col>
      <xdr:colOff>142875</xdr:colOff>
      <xdr:row>36</xdr:row>
      <xdr:rowOff>132080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142257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128778</xdr:rowOff>
    </xdr:from>
    <xdr:to>
      <xdr:col>65</xdr:col>
      <xdr:colOff>53975</xdr:colOff>
      <xdr:row>36</xdr:row>
      <xdr:rowOff>58928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69105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地方債の発行を抑制し、基準財政需要額に算入される地方債を積極的に活用してきたことにより、前年度より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ポイント減少し、類似団体平均を下回っている。今後も地方債充当事業の重点選別化を図り、発行額の抑制に努める。</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92710</xdr:rowOff>
    </xdr:from>
    <xdr:to>
      <xdr:col>24</xdr:col>
      <xdr:colOff>25400</xdr:colOff>
      <xdr:row>75</xdr:row>
      <xdr:rowOff>107950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29514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107950</xdr:rowOff>
    </xdr:from>
    <xdr:to>
      <xdr:col>19</xdr:col>
      <xdr:colOff>187325</xdr:colOff>
      <xdr:row>75</xdr:row>
      <xdr:rowOff>123190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098800" y="129667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123190</xdr:rowOff>
    </xdr:from>
    <xdr:to>
      <xdr:col>15</xdr:col>
      <xdr:colOff>98425</xdr:colOff>
      <xdr:row>75</xdr:row>
      <xdr:rowOff>134620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2209800" y="129819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134620</xdr:rowOff>
    </xdr:from>
    <xdr:to>
      <xdr:col>11</xdr:col>
      <xdr:colOff>9525</xdr:colOff>
      <xdr:row>76</xdr:row>
      <xdr:rowOff>8889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299337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41910</xdr:rowOff>
    </xdr:from>
    <xdr:to>
      <xdr:col>24</xdr:col>
      <xdr:colOff>76200</xdr:colOff>
      <xdr:row>75</xdr:row>
      <xdr:rowOff>143510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58437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274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57150</xdr:rowOff>
    </xdr:from>
    <xdr:to>
      <xdr:col>20</xdr:col>
      <xdr:colOff>38100</xdr:colOff>
      <xdr:row>75</xdr:row>
      <xdr:rowOff>158750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168927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68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72390</xdr:rowOff>
    </xdr:from>
    <xdr:to>
      <xdr:col>15</xdr:col>
      <xdr:colOff>149225</xdr:colOff>
      <xdr:row>76</xdr:row>
      <xdr:rowOff>2539</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12717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83820</xdr:rowOff>
    </xdr:from>
    <xdr:to>
      <xdr:col>11</xdr:col>
      <xdr:colOff>60325</xdr:colOff>
      <xdr:row>76</xdr:row>
      <xdr:rowOff>13970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294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24147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129540</xdr:rowOff>
    </xdr:from>
    <xdr:to>
      <xdr:col>6</xdr:col>
      <xdr:colOff>171450</xdr:colOff>
      <xdr:row>76</xdr:row>
      <xdr:rowOff>59689</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29882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69867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757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公債費以外については、前年度より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ポイント増加しているものの、類似団体平均を下回っている。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今後において、各計画に則し経常経費の更なる抑制を図り、財政構造の弾力性を維持しながら健全な財政運営に努めていく。</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131572</xdr:rowOff>
    </xdr:from>
    <xdr:to>
      <xdr:col>82</xdr:col>
      <xdr:colOff>107950</xdr:colOff>
      <xdr:row>74</xdr:row>
      <xdr:rowOff>133858</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81887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107713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795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56134</xdr:rowOff>
    </xdr:from>
    <xdr:to>
      <xdr:col>78</xdr:col>
      <xdr:colOff>69850</xdr:colOff>
      <xdr:row>74</xdr:row>
      <xdr:rowOff>131572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743434"/>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27703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886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163576</xdr:rowOff>
    </xdr:from>
    <xdr:to>
      <xdr:col>73</xdr:col>
      <xdr:colOff>180975</xdr:colOff>
      <xdr:row>74</xdr:row>
      <xdr:rowOff>56134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67942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162577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163576</xdr:rowOff>
    </xdr:from>
    <xdr:to>
      <xdr:col>69</xdr:col>
      <xdr:colOff>92075</xdr:colOff>
      <xdr:row>74</xdr:row>
      <xdr:rowOff>62992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679426"/>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103141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18559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83058</xdr:rowOff>
    </xdr:from>
    <xdr:to>
      <xdr:col>82</xdr:col>
      <xdr:colOff>158750</xdr:colOff>
      <xdr:row>75</xdr:row>
      <xdr:rowOff>13208</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770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99585</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615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80772</xdr:rowOff>
    </xdr:from>
    <xdr:to>
      <xdr:col>78</xdr:col>
      <xdr:colOff>120650</xdr:colOff>
      <xdr:row>75</xdr:row>
      <xdr:rowOff>10922</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76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21099</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536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5334</xdr:rowOff>
    </xdr:from>
    <xdr:to>
      <xdr:col>74</xdr:col>
      <xdr:colOff>31750</xdr:colOff>
      <xdr:row>74</xdr:row>
      <xdr:rowOff>106934</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69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117111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46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112776</xdr:rowOff>
    </xdr:from>
    <xdr:to>
      <xdr:col>69</xdr:col>
      <xdr:colOff>142875</xdr:colOff>
      <xdr:row>74</xdr:row>
      <xdr:rowOff>42926</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62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53103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39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12192</xdr:rowOff>
    </xdr:from>
    <xdr:to>
      <xdr:col>65</xdr:col>
      <xdr:colOff>53975</xdr:colOff>
      <xdr:row>74</xdr:row>
      <xdr:rowOff>113792</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69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123969</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46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福島県天栄村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160612</xdr:rowOff>
    </xdr:from>
    <xdr:to>
      <xdr:col>29</xdr:col>
      <xdr:colOff>127000</xdr:colOff>
      <xdr:row>16</xdr:row>
      <xdr:rowOff>167112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779987"/>
          <a:ext cx="647700" cy="1779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126557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7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167112</xdr:rowOff>
    </xdr:from>
    <xdr:to>
      <xdr:col>26</xdr:col>
      <xdr:colOff>50800</xdr:colOff>
      <xdr:row>17</xdr:row>
      <xdr:rowOff>60302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57937"/>
          <a:ext cx="698500" cy="646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163392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25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60302</xdr:rowOff>
    </xdr:from>
    <xdr:to>
      <xdr:col>22</xdr:col>
      <xdr:colOff>114300</xdr:colOff>
      <xdr:row>17</xdr:row>
      <xdr:rowOff>109657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22577"/>
          <a:ext cx="698500" cy="493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109657</xdr:rowOff>
    </xdr:from>
    <xdr:to>
      <xdr:col>18</xdr:col>
      <xdr:colOff>177800</xdr:colOff>
      <xdr:row>17</xdr:row>
      <xdr:rowOff>129073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71932"/>
          <a:ext cx="698500" cy="194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110266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109812</xdr:rowOff>
    </xdr:from>
    <xdr:to>
      <xdr:col>29</xdr:col>
      <xdr:colOff>177800</xdr:colOff>
      <xdr:row>16</xdr:row>
      <xdr:rowOff>39962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291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126339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574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116312</xdr:rowOff>
    </xdr:from>
    <xdr:to>
      <xdr:col>26</xdr:col>
      <xdr:colOff>101600</xdr:colOff>
      <xdr:row>17</xdr:row>
      <xdr:rowOff>46462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071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56639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76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9502</xdr:rowOff>
    </xdr:from>
    <xdr:to>
      <xdr:col>22</xdr:col>
      <xdr:colOff>165100</xdr:colOff>
      <xdr:row>17</xdr:row>
      <xdr:rowOff>111102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717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121279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40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58857</xdr:rowOff>
    </xdr:from>
    <xdr:to>
      <xdr:col>19</xdr:col>
      <xdr:colOff>38100</xdr:colOff>
      <xdr:row>17</xdr:row>
      <xdr:rowOff>160457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21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170634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90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78273</xdr:rowOff>
    </xdr:from>
    <xdr:to>
      <xdr:col>15</xdr:col>
      <xdr:colOff>101600</xdr:colOff>
      <xdr:row>18</xdr:row>
      <xdr:rowOff>8423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405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18600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09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208458</xdr:rowOff>
    </xdr:from>
    <xdr:to>
      <xdr:col>29</xdr:col>
      <xdr:colOff>127000</xdr:colOff>
      <xdr:row>35</xdr:row>
      <xdr:rowOff>270698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818808"/>
          <a:ext cx="647700" cy="622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196059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6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265791</xdr:rowOff>
    </xdr:from>
    <xdr:to>
      <xdr:col>26</xdr:col>
      <xdr:colOff>50800</xdr:colOff>
      <xdr:row>35</xdr:row>
      <xdr:rowOff>270698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876141"/>
          <a:ext cx="698500" cy="49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265791</xdr:rowOff>
    </xdr:from>
    <xdr:to>
      <xdr:col>22</xdr:col>
      <xdr:colOff>114300</xdr:colOff>
      <xdr:row>35</xdr:row>
      <xdr:rowOff>275910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76141"/>
          <a:ext cx="698500" cy="101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320402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275910</xdr:rowOff>
    </xdr:from>
    <xdr:to>
      <xdr:col>18</xdr:col>
      <xdr:colOff>177800</xdr:colOff>
      <xdr:row>35</xdr:row>
      <xdr:rowOff>299669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86260"/>
          <a:ext cx="698500" cy="237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25813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157658</xdr:rowOff>
    </xdr:from>
    <xdr:to>
      <xdr:col>29</xdr:col>
      <xdr:colOff>177800</xdr:colOff>
      <xdr:row>35</xdr:row>
      <xdr:rowOff>259258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680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2735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219898</xdr:rowOff>
    </xdr:from>
    <xdr:to>
      <xdr:col>26</xdr:col>
      <xdr:colOff>101600</xdr:colOff>
      <xdr:row>35</xdr:row>
      <xdr:rowOff>321498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302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331675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99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214991</xdr:rowOff>
    </xdr:from>
    <xdr:to>
      <xdr:col>22</xdr:col>
      <xdr:colOff>165100</xdr:colOff>
      <xdr:row>35</xdr:row>
      <xdr:rowOff>316591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253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326768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94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225110</xdr:rowOff>
    </xdr:from>
    <xdr:to>
      <xdr:col>19</xdr:col>
      <xdr:colOff>38100</xdr:colOff>
      <xdr:row>35</xdr:row>
      <xdr:rowOff>326710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354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336887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60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248869</xdr:rowOff>
    </xdr:from>
    <xdr:to>
      <xdr:col>15</xdr:col>
      <xdr:colOff>101600</xdr:colOff>
      <xdr:row>36</xdr:row>
      <xdr:rowOff>7569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592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17746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628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福島県天栄村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5,171
5,090
225.52
5,631,691
5,494,137
121,125
2,974,855
4,273,566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163985</xdr:rowOff>
    </xdr:from>
    <xdr:to>
      <xdr:col>24</xdr:col>
      <xdr:colOff>63500</xdr:colOff>
      <xdr:row>36</xdr:row>
      <xdr:rowOff>142199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64735"/>
          <a:ext cx="838200" cy="14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43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142199</xdr:rowOff>
    </xdr:from>
    <xdr:to>
      <xdr:col>19</xdr:col>
      <xdr:colOff>177800</xdr:colOff>
      <xdr:row>37</xdr:row>
      <xdr:rowOff>28715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14399"/>
          <a:ext cx="889000" cy="57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101297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44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28715</xdr:rowOff>
    </xdr:from>
    <xdr:to>
      <xdr:col>15</xdr:col>
      <xdr:colOff>50800</xdr:colOff>
      <xdr:row>37</xdr:row>
      <xdr:rowOff>55103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72365"/>
          <a:ext cx="889000" cy="2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4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55103</xdr:rowOff>
    </xdr:from>
    <xdr:to>
      <xdr:col>10</xdr:col>
      <xdr:colOff>114300</xdr:colOff>
      <xdr:row>37</xdr:row>
      <xdr:rowOff>68240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98753"/>
          <a:ext cx="889000" cy="13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17401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53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113185</xdr:rowOff>
    </xdr:from>
    <xdr:to>
      <xdr:col>24</xdr:col>
      <xdr:colOff>114300</xdr:colOff>
      <xdr:row>36</xdr:row>
      <xdr:rowOff>43335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1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136062</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65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91399</xdr:rowOff>
    </xdr:from>
    <xdr:to>
      <xdr:col>20</xdr:col>
      <xdr:colOff>38100</xdr:colOff>
      <xdr:row>37</xdr:row>
      <xdr:rowOff>21549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6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38076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03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149365</xdr:rowOff>
    </xdr:from>
    <xdr:to>
      <xdr:col>15</xdr:col>
      <xdr:colOff>101600</xdr:colOff>
      <xdr:row>37</xdr:row>
      <xdr:rowOff>79515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2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96042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096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4303</xdr:rowOff>
    </xdr:from>
    <xdr:to>
      <xdr:col>10</xdr:col>
      <xdr:colOff>165100</xdr:colOff>
      <xdr:row>37</xdr:row>
      <xdr:rowOff>105903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47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122430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123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17440</xdr:rowOff>
    </xdr:from>
    <xdr:to>
      <xdr:col>6</xdr:col>
      <xdr:colOff>38100</xdr:colOff>
      <xdr:row>37</xdr:row>
      <xdr:rowOff>119040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6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135567</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136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73672</xdr:rowOff>
    </xdr:from>
    <xdr:to>
      <xdr:col>24</xdr:col>
      <xdr:colOff>63500</xdr:colOff>
      <xdr:row>58</xdr:row>
      <xdr:rowOff>101175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17772"/>
          <a:ext cx="838200" cy="27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19807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63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100419</xdr:rowOff>
    </xdr:from>
    <xdr:to>
      <xdr:col>19</xdr:col>
      <xdr:colOff>177800</xdr:colOff>
      <xdr:row>58</xdr:row>
      <xdr:rowOff>101175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44519"/>
          <a:ext cx="889000" cy="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143859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087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100419</xdr:rowOff>
    </xdr:from>
    <xdr:to>
      <xdr:col>15</xdr:col>
      <xdr:colOff>50800</xdr:colOff>
      <xdr:row>58</xdr:row>
      <xdr:rowOff>104911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44519"/>
          <a:ext cx="889000" cy="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148107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09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104911</xdr:rowOff>
    </xdr:from>
    <xdr:to>
      <xdr:col>10</xdr:col>
      <xdr:colOff>114300</xdr:colOff>
      <xdr:row>58</xdr:row>
      <xdr:rowOff>111796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49011"/>
          <a:ext cx="889000" cy="6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158528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1010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22872</xdr:rowOff>
    </xdr:from>
    <xdr:to>
      <xdr:col>24</xdr:col>
      <xdr:colOff>114300</xdr:colOff>
      <xdr:row>58</xdr:row>
      <xdr:rowOff>124472</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6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153699</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54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50375</xdr:rowOff>
    </xdr:from>
    <xdr:to>
      <xdr:col>20</xdr:col>
      <xdr:colOff>38100</xdr:colOff>
      <xdr:row>58</xdr:row>
      <xdr:rowOff>151975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9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168502</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69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49619</xdr:rowOff>
    </xdr:from>
    <xdr:to>
      <xdr:col>15</xdr:col>
      <xdr:colOff>101600</xdr:colOff>
      <xdr:row>58</xdr:row>
      <xdr:rowOff>151219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93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167746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68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54111</xdr:rowOff>
    </xdr:from>
    <xdr:to>
      <xdr:col>10</xdr:col>
      <xdr:colOff>165100</xdr:colOff>
      <xdr:row>58</xdr:row>
      <xdr:rowOff>155711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9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788</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73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60996</xdr:rowOff>
    </xdr:from>
    <xdr:to>
      <xdr:col>6</xdr:col>
      <xdr:colOff>38100</xdr:colOff>
      <xdr:row>58</xdr:row>
      <xdr:rowOff>162596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7673</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80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134480</xdr:rowOff>
    </xdr:from>
    <xdr:to>
      <xdr:col>24</xdr:col>
      <xdr:colOff>63500</xdr:colOff>
      <xdr:row>78</xdr:row>
      <xdr:rowOff>31178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336130"/>
          <a:ext cx="838200" cy="68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31178</xdr:rowOff>
    </xdr:from>
    <xdr:to>
      <xdr:col>19</xdr:col>
      <xdr:colOff>177800</xdr:colOff>
      <xdr:row>78</xdr:row>
      <xdr:rowOff>37224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04278"/>
          <a:ext cx="889000" cy="6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152833</xdr:rowOff>
    </xdr:from>
    <xdr:to>
      <xdr:col>15</xdr:col>
      <xdr:colOff>50800</xdr:colOff>
      <xdr:row>78</xdr:row>
      <xdr:rowOff>37224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354483"/>
          <a:ext cx="889000" cy="55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152833</xdr:rowOff>
    </xdr:from>
    <xdr:to>
      <xdr:col>10</xdr:col>
      <xdr:colOff>114300</xdr:colOff>
      <xdr:row>78</xdr:row>
      <xdr:rowOff>39866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354483"/>
          <a:ext cx="889000" cy="58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83680</xdr:rowOff>
    </xdr:from>
    <xdr:to>
      <xdr:col>24</xdr:col>
      <xdr:colOff>114300</xdr:colOff>
      <xdr:row>78</xdr:row>
      <xdr:rowOff>13830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28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62107</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26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151828</xdr:rowOff>
    </xdr:from>
    <xdr:to>
      <xdr:col>20</xdr:col>
      <xdr:colOff>38100</xdr:colOff>
      <xdr:row>78</xdr:row>
      <xdr:rowOff>81978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53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73105</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446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157874</xdr:rowOff>
    </xdr:from>
    <xdr:to>
      <xdr:col>15</xdr:col>
      <xdr:colOff>101600</xdr:colOff>
      <xdr:row>78</xdr:row>
      <xdr:rowOff>88024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359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79151</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452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102033</xdr:rowOff>
    </xdr:from>
    <xdr:to>
      <xdr:col>10</xdr:col>
      <xdr:colOff>165100</xdr:colOff>
      <xdr:row>78</xdr:row>
      <xdr:rowOff>32183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0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23310</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396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160516</xdr:rowOff>
    </xdr:from>
    <xdr:to>
      <xdr:col>6</xdr:col>
      <xdr:colOff>38100</xdr:colOff>
      <xdr:row>78</xdr:row>
      <xdr:rowOff>90666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36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81793</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45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74919</xdr:rowOff>
    </xdr:from>
    <xdr:to>
      <xdr:col>24</xdr:col>
      <xdr:colOff>63500</xdr:colOff>
      <xdr:row>97</xdr:row>
      <xdr:rowOff>132124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705569"/>
          <a:ext cx="838200" cy="57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132124</xdr:rowOff>
    </xdr:from>
    <xdr:to>
      <xdr:col>19</xdr:col>
      <xdr:colOff>177800</xdr:colOff>
      <xdr:row>98</xdr:row>
      <xdr:rowOff>26107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762774"/>
          <a:ext cx="889000" cy="65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77085</xdr:rowOff>
    </xdr:from>
    <xdr:to>
      <xdr:col>15</xdr:col>
      <xdr:colOff>50800</xdr:colOff>
      <xdr:row>98</xdr:row>
      <xdr:rowOff>26107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707735"/>
          <a:ext cx="889000" cy="120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77085</xdr:rowOff>
    </xdr:from>
    <xdr:to>
      <xdr:col>10</xdr:col>
      <xdr:colOff>114300</xdr:colOff>
      <xdr:row>98</xdr:row>
      <xdr:rowOff>148332</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707735"/>
          <a:ext cx="889000" cy="242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24119</xdr:rowOff>
    </xdr:from>
    <xdr:to>
      <xdr:col>24</xdr:col>
      <xdr:colOff>114300</xdr:colOff>
      <xdr:row>97</xdr:row>
      <xdr:rowOff>125719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65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2546</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633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81324</xdr:rowOff>
    </xdr:from>
    <xdr:to>
      <xdr:col>20</xdr:col>
      <xdr:colOff>38100</xdr:colOff>
      <xdr:row>98</xdr:row>
      <xdr:rowOff>11474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71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2601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80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146757</xdr:rowOff>
    </xdr:from>
    <xdr:to>
      <xdr:col>15</xdr:col>
      <xdr:colOff>101600</xdr:colOff>
      <xdr:row>98</xdr:row>
      <xdr:rowOff>76907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77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68034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870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26285</xdr:rowOff>
    </xdr:from>
    <xdr:to>
      <xdr:col>10</xdr:col>
      <xdr:colOff>165100</xdr:colOff>
      <xdr:row>97</xdr:row>
      <xdr:rowOff>127885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65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119012</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74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97532</xdr:rowOff>
    </xdr:from>
    <xdr:to>
      <xdr:col>6</xdr:col>
      <xdr:colOff>38100</xdr:colOff>
      <xdr:row>99</xdr:row>
      <xdr:rowOff>27682</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89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18809</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992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81552</xdr:rowOff>
    </xdr:from>
    <xdr:to>
      <xdr:col>55</xdr:col>
      <xdr:colOff>0</xdr:colOff>
      <xdr:row>36</xdr:row>
      <xdr:rowOff>14656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082302"/>
          <a:ext cx="838200" cy="10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34252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35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14656</xdr:rowOff>
    </xdr:from>
    <xdr:to>
      <xdr:col>50</xdr:col>
      <xdr:colOff>114300</xdr:colOff>
      <xdr:row>36</xdr:row>
      <xdr:rowOff>48786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186856"/>
          <a:ext cx="889000" cy="3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42023</xdr:rowOff>
    </xdr:from>
    <xdr:to>
      <xdr:col>45</xdr:col>
      <xdr:colOff>177800</xdr:colOff>
      <xdr:row>36</xdr:row>
      <xdr:rowOff>48786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214223"/>
          <a:ext cx="889000" cy="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87050</xdr:rowOff>
    </xdr:from>
    <xdr:to>
      <xdr:col>41</xdr:col>
      <xdr:colOff>50800</xdr:colOff>
      <xdr:row>36</xdr:row>
      <xdr:rowOff>42023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16350"/>
          <a:ext cx="889000" cy="297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95037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26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69448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30752</xdr:rowOff>
    </xdr:from>
    <xdr:to>
      <xdr:col>55</xdr:col>
      <xdr:colOff>50800</xdr:colOff>
      <xdr:row>35</xdr:row>
      <xdr:rowOff>132352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031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53629</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882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135306</xdr:rowOff>
    </xdr:from>
    <xdr:to>
      <xdr:col>50</xdr:col>
      <xdr:colOff>165100</xdr:colOff>
      <xdr:row>36</xdr:row>
      <xdr:rowOff>65456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3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56583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228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169436</xdr:rowOff>
    </xdr:from>
    <xdr:to>
      <xdr:col>46</xdr:col>
      <xdr:colOff>38100</xdr:colOff>
      <xdr:row>36</xdr:row>
      <xdr:rowOff>99586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17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90713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26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162673</xdr:rowOff>
    </xdr:from>
    <xdr:to>
      <xdr:col>41</xdr:col>
      <xdr:colOff>101600</xdr:colOff>
      <xdr:row>36</xdr:row>
      <xdr:rowOff>92823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163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109350</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938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36250</xdr:rowOff>
    </xdr:from>
    <xdr:to>
      <xdr:col>36</xdr:col>
      <xdr:colOff>165100</xdr:colOff>
      <xdr:row>34</xdr:row>
      <xdr:rowOff>137850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86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128977</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958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146127</xdr:rowOff>
    </xdr:from>
    <xdr:to>
      <xdr:col>55</xdr:col>
      <xdr:colOff>0</xdr:colOff>
      <xdr:row>58</xdr:row>
      <xdr:rowOff>78899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9918777"/>
          <a:ext cx="838200" cy="104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49985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994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6213</xdr:rowOff>
    </xdr:from>
    <xdr:to>
      <xdr:col>50</xdr:col>
      <xdr:colOff>114300</xdr:colOff>
      <xdr:row>58</xdr:row>
      <xdr:rowOff>78899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9950313"/>
          <a:ext cx="889000" cy="72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1011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6213</xdr:rowOff>
    </xdr:from>
    <xdr:to>
      <xdr:col>45</xdr:col>
      <xdr:colOff>177800</xdr:colOff>
      <xdr:row>58</xdr:row>
      <xdr:rowOff>91806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9950313"/>
          <a:ext cx="889000" cy="85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19273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101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89344</xdr:rowOff>
    </xdr:from>
    <xdr:to>
      <xdr:col>41</xdr:col>
      <xdr:colOff>50800</xdr:colOff>
      <xdr:row>58</xdr:row>
      <xdr:rowOff>91806</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10033444"/>
          <a:ext cx="889000" cy="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1012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3074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1011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95327</xdr:rowOff>
    </xdr:from>
    <xdr:to>
      <xdr:col>55</xdr:col>
      <xdr:colOff>50800</xdr:colOff>
      <xdr:row>58</xdr:row>
      <xdr:rowOff>25477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86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118204</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719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28099</xdr:rowOff>
    </xdr:from>
    <xdr:to>
      <xdr:col>50</xdr:col>
      <xdr:colOff>165100</xdr:colOff>
      <xdr:row>58</xdr:row>
      <xdr:rowOff>129699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97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146226</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747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126863</xdr:rowOff>
    </xdr:from>
    <xdr:to>
      <xdr:col>46</xdr:col>
      <xdr:colOff>38100</xdr:colOff>
      <xdr:row>58</xdr:row>
      <xdr:rowOff>57013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899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73540</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9674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41006</xdr:rowOff>
    </xdr:from>
    <xdr:to>
      <xdr:col>41</xdr:col>
      <xdr:colOff>101600</xdr:colOff>
      <xdr:row>58</xdr:row>
      <xdr:rowOff>142606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98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159133</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760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38544</xdr:rowOff>
    </xdr:from>
    <xdr:to>
      <xdr:col>36</xdr:col>
      <xdr:colOff>165100</xdr:colOff>
      <xdr:row>58</xdr:row>
      <xdr:rowOff>140144</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98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156671</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9757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48175</xdr:rowOff>
    </xdr:from>
    <xdr:to>
      <xdr:col>55</xdr:col>
      <xdr:colOff>0</xdr:colOff>
      <xdr:row>78</xdr:row>
      <xdr:rowOff>6952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249825"/>
          <a:ext cx="838200" cy="130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157256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58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46312</xdr:rowOff>
    </xdr:from>
    <xdr:to>
      <xdr:col>50</xdr:col>
      <xdr:colOff>114300</xdr:colOff>
      <xdr:row>78</xdr:row>
      <xdr:rowOff>6952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247962"/>
          <a:ext cx="889000" cy="13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104168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46312</xdr:rowOff>
    </xdr:from>
    <xdr:to>
      <xdr:col>45</xdr:col>
      <xdr:colOff>177800</xdr:colOff>
      <xdr:row>77</xdr:row>
      <xdr:rowOff>149189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247962"/>
          <a:ext cx="889000" cy="102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116581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147239</xdr:rowOff>
    </xdr:from>
    <xdr:to>
      <xdr:col>41</xdr:col>
      <xdr:colOff>50800</xdr:colOff>
      <xdr:row>77</xdr:row>
      <xdr:rowOff>149189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348889"/>
          <a:ext cx="889000" cy="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118929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9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99649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47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168825</xdr:rowOff>
    </xdr:from>
    <xdr:to>
      <xdr:col>55</xdr:col>
      <xdr:colOff>50800</xdr:colOff>
      <xdr:row>77</xdr:row>
      <xdr:rowOff>98975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19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20252</xdr:rowOff>
    </xdr:from>
    <xdr:ext cx="599010"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050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127602</xdr:rowOff>
    </xdr:from>
    <xdr:to>
      <xdr:col>50</xdr:col>
      <xdr:colOff>165100</xdr:colOff>
      <xdr:row>78</xdr:row>
      <xdr:rowOff>57752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32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74279</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10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166962</xdr:rowOff>
    </xdr:from>
    <xdr:to>
      <xdr:col>46</xdr:col>
      <xdr:colOff>38100</xdr:colOff>
      <xdr:row>77</xdr:row>
      <xdr:rowOff>97112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197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113639</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50795" y="12972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98389</xdr:rowOff>
    </xdr:from>
    <xdr:to>
      <xdr:col>41</xdr:col>
      <xdr:colOff>101600</xdr:colOff>
      <xdr:row>78</xdr:row>
      <xdr:rowOff>28539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3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45066</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075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96439</xdr:rowOff>
    </xdr:from>
    <xdr:to>
      <xdr:col>36</xdr:col>
      <xdr:colOff>165100</xdr:colOff>
      <xdr:row>78</xdr:row>
      <xdr:rowOff>26589</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29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43116</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073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162333</xdr:rowOff>
    </xdr:from>
    <xdr:to>
      <xdr:col>55</xdr:col>
      <xdr:colOff>0</xdr:colOff>
      <xdr:row>98</xdr:row>
      <xdr:rowOff>4607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792983"/>
          <a:ext cx="838200" cy="13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784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158210</xdr:rowOff>
    </xdr:from>
    <xdr:to>
      <xdr:col>50</xdr:col>
      <xdr:colOff>114300</xdr:colOff>
      <xdr:row>98</xdr:row>
      <xdr:rowOff>4607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788860"/>
          <a:ext cx="889000" cy="17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104759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9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158210</xdr:rowOff>
    </xdr:from>
    <xdr:to>
      <xdr:col>45</xdr:col>
      <xdr:colOff>177800</xdr:colOff>
      <xdr:row>98</xdr:row>
      <xdr:rowOff>52301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788860"/>
          <a:ext cx="889000" cy="65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122223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52301</xdr:rowOff>
    </xdr:from>
    <xdr:to>
      <xdr:col>41</xdr:col>
      <xdr:colOff>50800</xdr:colOff>
      <xdr:row>98</xdr:row>
      <xdr:rowOff>93080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854401"/>
          <a:ext cx="889000" cy="40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111533</xdr:rowOff>
    </xdr:from>
    <xdr:to>
      <xdr:col>55</xdr:col>
      <xdr:colOff>50800</xdr:colOff>
      <xdr:row>98</xdr:row>
      <xdr:rowOff>41683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74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134410</xdr:rowOff>
    </xdr:from>
    <xdr:ext cx="599010"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593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125257</xdr:rowOff>
    </xdr:from>
    <xdr:to>
      <xdr:col>50</xdr:col>
      <xdr:colOff>165100</xdr:colOff>
      <xdr:row>98</xdr:row>
      <xdr:rowOff>55407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75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71934</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39795" y="16531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107410</xdr:rowOff>
    </xdr:from>
    <xdr:to>
      <xdr:col>46</xdr:col>
      <xdr:colOff>38100</xdr:colOff>
      <xdr:row>98</xdr:row>
      <xdr:rowOff>37560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73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54087</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50795" y="1651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1501</xdr:rowOff>
    </xdr:from>
    <xdr:to>
      <xdr:col>41</xdr:col>
      <xdr:colOff>101600</xdr:colOff>
      <xdr:row>98</xdr:row>
      <xdr:rowOff>103101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03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119628</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57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42280</xdr:rowOff>
    </xdr:from>
    <xdr:to>
      <xdr:col>36</xdr:col>
      <xdr:colOff>165100</xdr:colOff>
      <xdr:row>98</xdr:row>
      <xdr:rowOff>143880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4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135007</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937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139343</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654443"/>
          <a:ext cx="838200" cy="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75043</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590143"/>
          <a:ext cx="889000" cy="64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75043</xdr:rowOff>
    </xdr:from>
    <xdr:to>
      <xdr:col>76</xdr:col>
      <xdr:colOff>114300</xdr:colOff>
      <xdr:row>38</xdr:row>
      <xdr:rowOff>85961</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590143"/>
          <a:ext cx="889000" cy="10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27000</xdr:rowOff>
    </xdr:from>
    <xdr:to>
      <xdr:col>71</xdr:col>
      <xdr:colOff>177800</xdr:colOff>
      <xdr:row>38</xdr:row>
      <xdr:rowOff>85961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370650"/>
          <a:ext cx="889000" cy="230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87051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88543</xdr:rowOff>
    </xdr:from>
    <xdr:to>
      <xdr:col>85</xdr:col>
      <xdr:colOff>177800</xdr:colOff>
      <xdr:row>39</xdr:row>
      <xdr:rowOff>18693</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3470</xdr:rowOff>
    </xdr:from>
    <xdr:ext cx="313932"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85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24243</xdr:rowOff>
    </xdr:from>
    <xdr:to>
      <xdr:col>76</xdr:col>
      <xdr:colOff>165100</xdr:colOff>
      <xdr:row>38</xdr:row>
      <xdr:rowOff>125843</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53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116970</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63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35161</xdr:rowOff>
    </xdr:from>
    <xdr:to>
      <xdr:col>72</xdr:col>
      <xdr:colOff>38100</xdr:colOff>
      <xdr:row>38</xdr:row>
      <xdr:rowOff>136761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5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127888</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642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147650</xdr:rowOff>
    </xdr:from>
    <xdr:to>
      <xdr:col>67</xdr:col>
      <xdr:colOff>101600</xdr:colOff>
      <xdr:row>37</xdr:row>
      <xdr:rowOff>77800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31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94327</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095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152988</xdr:rowOff>
    </xdr:from>
    <xdr:to>
      <xdr:col>85</xdr:col>
      <xdr:colOff>127000</xdr:colOff>
      <xdr:row>75</xdr:row>
      <xdr:rowOff>155764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3011738"/>
          <a:ext cx="838200" cy="2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21360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70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146867</xdr:rowOff>
    </xdr:from>
    <xdr:to>
      <xdr:col>81</xdr:col>
      <xdr:colOff>50800</xdr:colOff>
      <xdr:row>75</xdr:row>
      <xdr:rowOff>155764</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4592300" y="13005617"/>
          <a:ext cx="889000" cy="8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132390</xdr:rowOff>
    </xdr:from>
    <xdr:to>
      <xdr:col>76</xdr:col>
      <xdr:colOff>114300</xdr:colOff>
      <xdr:row>75</xdr:row>
      <xdr:rowOff>146867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3703300" y="12991140"/>
          <a:ext cx="889000" cy="1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132390</xdr:rowOff>
    </xdr:from>
    <xdr:to>
      <xdr:col>71</xdr:col>
      <xdr:colOff>177800</xdr:colOff>
      <xdr:row>75</xdr:row>
      <xdr:rowOff>145169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2991140"/>
          <a:ext cx="889000" cy="12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166811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268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102188</xdr:rowOff>
    </xdr:from>
    <xdr:to>
      <xdr:col>85</xdr:col>
      <xdr:colOff>177800</xdr:colOff>
      <xdr:row>76</xdr:row>
      <xdr:rowOff>32338</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960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80615</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93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104965</xdr:rowOff>
    </xdr:from>
    <xdr:to>
      <xdr:col>81</xdr:col>
      <xdr:colOff>101600</xdr:colOff>
      <xdr:row>76</xdr:row>
      <xdr:rowOff>35114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9637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26241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05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96066</xdr:rowOff>
    </xdr:from>
    <xdr:to>
      <xdr:col>76</xdr:col>
      <xdr:colOff>165100</xdr:colOff>
      <xdr:row>76</xdr:row>
      <xdr:rowOff>26215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9548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17344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047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81590</xdr:rowOff>
    </xdr:from>
    <xdr:to>
      <xdr:col>72</xdr:col>
      <xdr:colOff>38100</xdr:colOff>
      <xdr:row>76</xdr:row>
      <xdr:rowOff>11740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94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2867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03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94369</xdr:rowOff>
    </xdr:from>
    <xdr:to>
      <xdr:col>67</xdr:col>
      <xdr:colOff>101600</xdr:colOff>
      <xdr:row>76</xdr:row>
      <xdr:rowOff>24519</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953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15646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045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3253</xdr:rowOff>
    </xdr:from>
    <xdr:to>
      <xdr:col>85</xdr:col>
      <xdr:colOff>127000</xdr:colOff>
      <xdr:row>99</xdr:row>
      <xdr:rowOff>35489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76803"/>
          <a:ext cx="838200" cy="3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150386</xdr:rowOff>
    </xdr:from>
    <xdr:to>
      <xdr:col>81</xdr:col>
      <xdr:colOff>50800</xdr:colOff>
      <xdr:row>99</xdr:row>
      <xdr:rowOff>3253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52486"/>
          <a:ext cx="889000" cy="2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70550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704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124047</xdr:rowOff>
    </xdr:from>
    <xdr:to>
      <xdr:col>76</xdr:col>
      <xdr:colOff>114300</xdr:colOff>
      <xdr:row>98</xdr:row>
      <xdr:rowOff>150386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26147"/>
          <a:ext cx="889000" cy="2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73648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704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124047</xdr:rowOff>
    </xdr:from>
    <xdr:to>
      <xdr:col>71</xdr:col>
      <xdr:colOff>177800</xdr:colOff>
      <xdr:row>99</xdr:row>
      <xdr:rowOff>3852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26147"/>
          <a:ext cx="889000" cy="51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59833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703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90802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706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156139</xdr:rowOff>
    </xdr:from>
    <xdr:to>
      <xdr:col>85</xdr:col>
      <xdr:colOff>177800</xdr:colOff>
      <xdr:row>99</xdr:row>
      <xdr:rowOff>86289</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5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118125</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123903</xdr:rowOff>
    </xdr:from>
    <xdr:to>
      <xdr:col>81</xdr:col>
      <xdr:colOff>101600</xdr:colOff>
      <xdr:row>99</xdr:row>
      <xdr:rowOff>54053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26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70580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701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99586</xdr:rowOff>
    </xdr:from>
    <xdr:to>
      <xdr:col>76</xdr:col>
      <xdr:colOff>165100</xdr:colOff>
      <xdr:row>99</xdr:row>
      <xdr:rowOff>29736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01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46263</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292795" y="16676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73247</xdr:rowOff>
    </xdr:from>
    <xdr:to>
      <xdr:col>72</xdr:col>
      <xdr:colOff>38100</xdr:colOff>
      <xdr:row>99</xdr:row>
      <xdr:rowOff>3397</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75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19924</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03795" y="16650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124502</xdr:rowOff>
    </xdr:from>
    <xdr:to>
      <xdr:col>67</xdr:col>
      <xdr:colOff>101600</xdr:colOff>
      <xdr:row>99</xdr:row>
      <xdr:rowOff>54652</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2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71179</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701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89571</xdr:rowOff>
    </xdr:from>
    <xdr:to>
      <xdr:col>116</xdr:col>
      <xdr:colOff>63500</xdr:colOff>
      <xdr:row>39</xdr:row>
      <xdr:rowOff>91760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776121"/>
          <a:ext cx="838200" cy="2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91727</xdr:rowOff>
    </xdr:from>
    <xdr:to>
      <xdr:col>111</xdr:col>
      <xdr:colOff>177800</xdr:colOff>
      <xdr:row>39</xdr:row>
      <xdr:rowOff>91760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78277"/>
          <a:ext cx="8890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90960</xdr:rowOff>
    </xdr:from>
    <xdr:to>
      <xdr:col>107</xdr:col>
      <xdr:colOff>50800</xdr:colOff>
      <xdr:row>39</xdr:row>
      <xdr:rowOff>91727</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77510"/>
          <a:ext cx="889000" cy="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88967</xdr:rowOff>
    </xdr:from>
    <xdr:to>
      <xdr:col>102</xdr:col>
      <xdr:colOff>114300</xdr:colOff>
      <xdr:row>39</xdr:row>
      <xdr:rowOff>90960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75517"/>
          <a:ext cx="889000" cy="1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38771</xdr:rowOff>
    </xdr:from>
    <xdr:to>
      <xdr:col>116</xdr:col>
      <xdr:colOff>114300</xdr:colOff>
      <xdr:row>39</xdr:row>
      <xdr:rowOff>140371</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25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125148</xdr:rowOff>
    </xdr:from>
    <xdr:ext cx="378565"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02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40960</xdr:rowOff>
    </xdr:from>
    <xdr:to>
      <xdr:col>112</xdr:col>
      <xdr:colOff>38100</xdr:colOff>
      <xdr:row>39</xdr:row>
      <xdr:rowOff>142560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2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133687</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4017" y="68202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40927</xdr:rowOff>
    </xdr:from>
    <xdr:to>
      <xdr:col>107</xdr:col>
      <xdr:colOff>101600</xdr:colOff>
      <xdr:row>39</xdr:row>
      <xdr:rowOff>142527</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2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133654</xdr:rowOff>
    </xdr:from>
    <xdr:ext cx="378565"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5017" y="68202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40160</xdr:rowOff>
    </xdr:from>
    <xdr:to>
      <xdr:col>102</xdr:col>
      <xdr:colOff>165100</xdr:colOff>
      <xdr:row>39</xdr:row>
      <xdr:rowOff>141760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2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132887</xdr:rowOff>
    </xdr:from>
    <xdr:ext cx="378565"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6017" y="68194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38167</xdr:rowOff>
    </xdr:from>
    <xdr:to>
      <xdr:col>98</xdr:col>
      <xdr:colOff>38100</xdr:colOff>
      <xdr:row>39</xdr:row>
      <xdr:rowOff>139767</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24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130894</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7017" y="68174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97507</xdr:rowOff>
    </xdr:from>
    <xdr:to>
      <xdr:col>116</xdr:col>
      <xdr:colOff>63500</xdr:colOff>
      <xdr:row>76</xdr:row>
      <xdr:rowOff>130882</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784807"/>
          <a:ext cx="838200" cy="376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85457</xdr:rowOff>
    </xdr:from>
    <xdr:to>
      <xdr:col>111</xdr:col>
      <xdr:colOff>177800</xdr:colOff>
      <xdr:row>74</xdr:row>
      <xdr:rowOff>97507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2772757"/>
          <a:ext cx="889000" cy="12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160661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4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80607</xdr:rowOff>
    </xdr:from>
    <xdr:to>
      <xdr:col>107</xdr:col>
      <xdr:colOff>50800</xdr:colOff>
      <xdr:row>74</xdr:row>
      <xdr:rowOff>85457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2767907"/>
          <a:ext cx="889000" cy="4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132576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1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80607</xdr:rowOff>
    </xdr:from>
    <xdr:to>
      <xdr:col>102</xdr:col>
      <xdr:colOff>114300</xdr:colOff>
      <xdr:row>74</xdr:row>
      <xdr:rowOff>132907</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767907"/>
          <a:ext cx="889000" cy="52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11467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7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27756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54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80082</xdr:rowOff>
    </xdr:from>
    <xdr:to>
      <xdr:col>116</xdr:col>
      <xdr:colOff>114300</xdr:colOff>
      <xdr:row>77</xdr:row>
      <xdr:rowOff>10232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110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58509</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088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46707</xdr:rowOff>
    </xdr:from>
    <xdr:to>
      <xdr:col>112</xdr:col>
      <xdr:colOff>38100</xdr:colOff>
      <xdr:row>74</xdr:row>
      <xdr:rowOff>148307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734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164834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509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34657</xdr:rowOff>
    </xdr:from>
    <xdr:to>
      <xdr:col>107</xdr:col>
      <xdr:colOff>101600</xdr:colOff>
      <xdr:row>74</xdr:row>
      <xdr:rowOff>136257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72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152784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49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29807</xdr:rowOff>
    </xdr:from>
    <xdr:to>
      <xdr:col>102</xdr:col>
      <xdr:colOff>165100</xdr:colOff>
      <xdr:row>74</xdr:row>
      <xdr:rowOff>131407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71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147934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492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82107</xdr:rowOff>
    </xdr:from>
    <xdr:to>
      <xdr:col>98</xdr:col>
      <xdr:colOff>38100</xdr:colOff>
      <xdr:row>75</xdr:row>
      <xdr:rowOff>12257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76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3384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86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1,062,490</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・「物件費」については、自治体システム標準化作業委託料の増加により、前年度より</a:t>
          </a:r>
          <a:r>
            <a:rPr kumimoji="1" lang="en-US" altLang="ja-JP" sz="1300">
              <a:latin typeface="ＭＳ Ｐゴシック" panose="020B0600070205080204" pitchFamily="50" charset="-128"/>
              <a:ea typeface="ＭＳ Ｐゴシック" panose="020B0600070205080204" pitchFamily="50" charset="-128"/>
            </a:rPr>
            <a:t>36,094</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・「扶助費」については、物価高騰対応重点支援給付金の増加により、前年度より</a:t>
          </a:r>
          <a:r>
            <a:rPr kumimoji="1" lang="en-US" altLang="ja-JP" sz="1300">
              <a:latin typeface="ＭＳ Ｐゴシック" panose="020B0600070205080204" pitchFamily="50" charset="-128"/>
              <a:ea typeface="ＭＳ Ｐゴシック" panose="020B0600070205080204" pitchFamily="50" charset="-128"/>
            </a:rPr>
            <a:t>5,255</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・「補助費等」については、公営企業法適用による下水道事業繰出金の増加により、前年度より</a:t>
          </a:r>
          <a:r>
            <a:rPr kumimoji="1" lang="en-US" altLang="ja-JP" sz="1300">
              <a:latin typeface="ＭＳ Ｐゴシック" panose="020B0600070205080204" pitchFamily="50" charset="-128"/>
              <a:ea typeface="ＭＳ Ｐゴシック" panose="020B0600070205080204" pitchFamily="50" charset="-128"/>
            </a:rPr>
            <a:t>27,442</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・「普通建設事業費」については、産地生産基盤パワーアップ事業補助金の増加により、前年度より</a:t>
          </a:r>
          <a:r>
            <a:rPr kumimoji="1" lang="en-US" altLang="ja-JP" sz="1300">
              <a:latin typeface="ＭＳ Ｐゴシック" panose="020B0600070205080204" pitchFamily="50" charset="-128"/>
              <a:ea typeface="ＭＳ Ｐゴシック" panose="020B0600070205080204" pitchFamily="50" charset="-128"/>
            </a:rPr>
            <a:t>95,742</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・「積立金」は、財政調整基金及び公共施設整備基金の積立金の減少により、前年度より</a:t>
          </a:r>
          <a:r>
            <a:rPr kumimoji="1" lang="en-US" altLang="ja-JP" sz="1300">
              <a:latin typeface="ＭＳ Ｐゴシック" panose="020B0600070205080204" pitchFamily="50" charset="-128"/>
              <a:ea typeface="ＭＳ Ｐゴシック" panose="020B0600070205080204" pitchFamily="50" charset="-128"/>
            </a:rPr>
            <a:t>29,614</a:t>
          </a:r>
          <a:r>
            <a:rPr kumimoji="1" lang="ja-JP" altLang="en-US" sz="1300">
              <a:latin typeface="ＭＳ Ｐゴシック" panose="020B0600070205080204" pitchFamily="50" charset="-128"/>
              <a:ea typeface="ＭＳ Ｐゴシック" panose="020B0600070205080204" pitchFamily="50" charset="-128"/>
            </a:rPr>
            <a:t>円減少している。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福島県天栄村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5,171
5,090
225.52
5,631,691
5,494,137
121,125
2,974,855
4,273,566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137414</xdr:rowOff>
    </xdr:from>
    <xdr:to>
      <xdr:col>24</xdr:col>
      <xdr:colOff>63500</xdr:colOff>
      <xdr:row>33</xdr:row>
      <xdr:rowOff>140462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795264"/>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140462</xdr:rowOff>
    </xdr:from>
    <xdr:to>
      <xdr:col>19</xdr:col>
      <xdr:colOff>177800</xdr:colOff>
      <xdr:row>33</xdr:row>
      <xdr:rowOff>170942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798312"/>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170942</xdr:rowOff>
    </xdr:from>
    <xdr:to>
      <xdr:col>15</xdr:col>
      <xdr:colOff>50800</xdr:colOff>
      <xdr:row>34</xdr:row>
      <xdr:rowOff>69596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828792"/>
          <a:ext cx="889000" cy="7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67564</xdr:rowOff>
    </xdr:from>
    <xdr:to>
      <xdr:col>10</xdr:col>
      <xdr:colOff>114300</xdr:colOff>
      <xdr:row>34</xdr:row>
      <xdr:rowOff>69596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896864"/>
          <a:ext cx="889000" cy="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86614</xdr:rowOff>
    </xdr:from>
    <xdr:to>
      <xdr:col>24</xdr:col>
      <xdr:colOff>114300</xdr:colOff>
      <xdr:row>34</xdr:row>
      <xdr:rowOff>16764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4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109491</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9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89662</xdr:rowOff>
    </xdr:from>
    <xdr:to>
      <xdr:col>20</xdr:col>
      <xdr:colOff>38100</xdr:colOff>
      <xdr:row>34</xdr:row>
      <xdr:rowOff>19812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4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36339</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522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120142</xdr:rowOff>
    </xdr:from>
    <xdr:to>
      <xdr:col>15</xdr:col>
      <xdr:colOff>101600</xdr:colOff>
      <xdr:row>34</xdr:row>
      <xdr:rowOff>50292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7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66819</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55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18796</xdr:rowOff>
    </xdr:from>
    <xdr:to>
      <xdr:col>10</xdr:col>
      <xdr:colOff>165100</xdr:colOff>
      <xdr:row>34</xdr:row>
      <xdr:rowOff>120396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4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136923</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623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16764</xdr:rowOff>
    </xdr:from>
    <xdr:to>
      <xdr:col>6</xdr:col>
      <xdr:colOff>38100</xdr:colOff>
      <xdr:row>34</xdr:row>
      <xdr:rowOff>118364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4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134891</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621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30661</xdr:rowOff>
    </xdr:from>
    <xdr:to>
      <xdr:col>24</xdr:col>
      <xdr:colOff>63500</xdr:colOff>
      <xdr:row>58</xdr:row>
      <xdr:rowOff>30965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974761"/>
          <a:ext cx="8382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904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20668</xdr:rowOff>
    </xdr:from>
    <xdr:to>
      <xdr:col>19</xdr:col>
      <xdr:colOff>177800</xdr:colOff>
      <xdr:row>58</xdr:row>
      <xdr:rowOff>30965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964768"/>
          <a:ext cx="889000" cy="10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88148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10032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19905</xdr:rowOff>
    </xdr:from>
    <xdr:to>
      <xdr:col>15</xdr:col>
      <xdr:colOff>50800</xdr:colOff>
      <xdr:row>58</xdr:row>
      <xdr:rowOff>20668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64005"/>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95118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0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19905</xdr:rowOff>
    </xdr:from>
    <xdr:to>
      <xdr:col>10</xdr:col>
      <xdr:colOff>114300</xdr:colOff>
      <xdr:row>58</xdr:row>
      <xdr:rowOff>43708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964005"/>
          <a:ext cx="889000" cy="23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90740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034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151311</xdr:rowOff>
    </xdr:from>
    <xdr:to>
      <xdr:col>24</xdr:col>
      <xdr:colOff>114300</xdr:colOff>
      <xdr:row>58</xdr:row>
      <xdr:rowOff>81461</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23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110688</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11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151615</xdr:rowOff>
    </xdr:from>
    <xdr:to>
      <xdr:col>20</xdr:col>
      <xdr:colOff>38100</xdr:colOff>
      <xdr:row>58</xdr:row>
      <xdr:rowOff>81765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2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98292</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699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141318</xdr:rowOff>
    </xdr:from>
    <xdr:to>
      <xdr:col>15</xdr:col>
      <xdr:colOff>101600</xdr:colOff>
      <xdr:row>58</xdr:row>
      <xdr:rowOff>71468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1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87995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689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140555</xdr:rowOff>
    </xdr:from>
    <xdr:to>
      <xdr:col>10</xdr:col>
      <xdr:colOff>165100</xdr:colOff>
      <xdr:row>58</xdr:row>
      <xdr:rowOff>70705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1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87232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688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164358</xdr:rowOff>
    </xdr:from>
    <xdr:to>
      <xdr:col>6</xdr:col>
      <xdr:colOff>38100</xdr:colOff>
      <xdr:row>58</xdr:row>
      <xdr:rowOff>94508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37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85635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29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94673</xdr:rowOff>
    </xdr:from>
    <xdr:to>
      <xdr:col>24</xdr:col>
      <xdr:colOff>63500</xdr:colOff>
      <xdr:row>78</xdr:row>
      <xdr:rowOff>86711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781973"/>
          <a:ext cx="838200" cy="67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25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86711</xdr:rowOff>
    </xdr:from>
    <xdr:to>
      <xdr:col>19</xdr:col>
      <xdr:colOff>177800</xdr:colOff>
      <xdr:row>78</xdr:row>
      <xdr:rowOff>120459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459811"/>
          <a:ext cx="889000" cy="33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143050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00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10961</xdr:rowOff>
    </xdr:from>
    <xdr:to>
      <xdr:col>15</xdr:col>
      <xdr:colOff>50800</xdr:colOff>
      <xdr:row>78</xdr:row>
      <xdr:rowOff>120459</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12611"/>
          <a:ext cx="889000" cy="280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33199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81872</xdr:rowOff>
    </xdr:from>
    <xdr:to>
      <xdr:col>10</xdr:col>
      <xdr:colOff>114300</xdr:colOff>
      <xdr:row>77</xdr:row>
      <xdr:rowOff>10961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1130300" y="12769172"/>
          <a:ext cx="889000" cy="44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4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123227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9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43873</xdr:rowOff>
    </xdr:from>
    <xdr:to>
      <xdr:col>24</xdr:col>
      <xdr:colOff>114300</xdr:colOff>
      <xdr:row>74</xdr:row>
      <xdr:rowOff>145473</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73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66750</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582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35911</xdr:rowOff>
    </xdr:from>
    <xdr:to>
      <xdr:col>20</xdr:col>
      <xdr:colOff>38100</xdr:colOff>
      <xdr:row>78</xdr:row>
      <xdr:rowOff>137511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40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128638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501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69659</xdr:rowOff>
    </xdr:from>
    <xdr:to>
      <xdr:col>15</xdr:col>
      <xdr:colOff>101600</xdr:colOff>
      <xdr:row>78</xdr:row>
      <xdr:rowOff>171259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442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162386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535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131611</xdr:rowOff>
    </xdr:from>
    <xdr:to>
      <xdr:col>10</xdr:col>
      <xdr:colOff>165100</xdr:colOff>
      <xdr:row>77</xdr:row>
      <xdr:rowOff>61761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6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78287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37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31072</xdr:rowOff>
    </xdr:from>
    <xdr:to>
      <xdr:col>6</xdr:col>
      <xdr:colOff>38100</xdr:colOff>
      <xdr:row>74</xdr:row>
      <xdr:rowOff>132672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271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72</xdr:row>
      <xdr:rowOff>149199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493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35097</xdr:rowOff>
    </xdr:from>
    <xdr:to>
      <xdr:col>24</xdr:col>
      <xdr:colOff>63500</xdr:colOff>
      <xdr:row>97</xdr:row>
      <xdr:rowOff>41388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665747"/>
          <a:ext cx="838200" cy="6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35097</xdr:rowOff>
    </xdr:from>
    <xdr:to>
      <xdr:col>19</xdr:col>
      <xdr:colOff>177800</xdr:colOff>
      <xdr:row>97</xdr:row>
      <xdr:rowOff>82874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665747"/>
          <a:ext cx="889000" cy="47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24417</xdr:rowOff>
    </xdr:from>
    <xdr:to>
      <xdr:col>15</xdr:col>
      <xdr:colOff>50800</xdr:colOff>
      <xdr:row>97</xdr:row>
      <xdr:rowOff>82874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655067"/>
          <a:ext cx="889000" cy="58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24417</xdr:rowOff>
    </xdr:from>
    <xdr:to>
      <xdr:col>10</xdr:col>
      <xdr:colOff>114300</xdr:colOff>
      <xdr:row>97</xdr:row>
      <xdr:rowOff>113250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655067"/>
          <a:ext cx="889000" cy="88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63657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5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162038</xdr:rowOff>
    </xdr:from>
    <xdr:to>
      <xdr:col>24</xdr:col>
      <xdr:colOff>114300</xdr:colOff>
      <xdr:row>97</xdr:row>
      <xdr:rowOff>92188</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62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140465</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99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155747</xdr:rowOff>
    </xdr:from>
    <xdr:to>
      <xdr:col>20</xdr:col>
      <xdr:colOff>38100</xdr:colOff>
      <xdr:row>97</xdr:row>
      <xdr:rowOff>85897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61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77024</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707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32074</xdr:rowOff>
    </xdr:from>
    <xdr:to>
      <xdr:col>15</xdr:col>
      <xdr:colOff>101600</xdr:colOff>
      <xdr:row>97</xdr:row>
      <xdr:rowOff>133674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6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124801</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55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145067</xdr:rowOff>
    </xdr:from>
    <xdr:to>
      <xdr:col>10</xdr:col>
      <xdr:colOff>165100</xdr:colOff>
      <xdr:row>97</xdr:row>
      <xdr:rowOff>75217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60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66344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69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62450</xdr:rowOff>
    </xdr:from>
    <xdr:to>
      <xdr:col>6</xdr:col>
      <xdr:colOff>38100</xdr:colOff>
      <xdr:row>97</xdr:row>
      <xdr:rowOff>164050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69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155177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78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43688</xdr:rowOff>
    </xdr:from>
    <xdr:to>
      <xdr:col>55</xdr:col>
      <xdr:colOff>0</xdr:colOff>
      <xdr:row>39</xdr:row>
      <xdr:rowOff>43688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73023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43688</xdr:rowOff>
    </xdr:from>
    <xdr:to>
      <xdr:col>50</xdr:col>
      <xdr:colOff>114300</xdr:colOff>
      <xdr:row>39</xdr:row>
      <xdr:rowOff>43688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7302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17399</xdr:rowOff>
    </xdr:from>
    <xdr:to>
      <xdr:col>45</xdr:col>
      <xdr:colOff>177800</xdr:colOff>
      <xdr:row>39</xdr:row>
      <xdr:rowOff>43688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703949"/>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85979</xdr:rowOff>
    </xdr:from>
    <xdr:to>
      <xdr:col>41</xdr:col>
      <xdr:colOff>50800</xdr:colOff>
      <xdr:row>39</xdr:row>
      <xdr:rowOff>17399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429629"/>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97807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612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164338</xdr:rowOff>
    </xdr:from>
    <xdr:to>
      <xdr:col>55</xdr:col>
      <xdr:colOff>50800</xdr:colOff>
      <xdr:row>39</xdr:row>
      <xdr:rowOff>94488</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79265</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943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164338</xdr:rowOff>
    </xdr:from>
    <xdr:to>
      <xdr:col>50</xdr:col>
      <xdr:colOff>165100</xdr:colOff>
      <xdr:row>39</xdr:row>
      <xdr:rowOff>94488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85615</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7721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164338</xdr:rowOff>
    </xdr:from>
    <xdr:to>
      <xdr:col>46</xdr:col>
      <xdr:colOff>38100</xdr:colOff>
      <xdr:row>39</xdr:row>
      <xdr:rowOff>94488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7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85615</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7721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138049</xdr:rowOff>
    </xdr:from>
    <xdr:to>
      <xdr:col>41</xdr:col>
      <xdr:colOff>101600</xdr:colOff>
      <xdr:row>39</xdr:row>
      <xdr:rowOff>68199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5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59326</xdr:rowOff>
    </xdr:from>
    <xdr:ext cx="313932"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04333" y="67458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35179</xdr:rowOff>
    </xdr:from>
    <xdr:to>
      <xdr:col>36</xdr:col>
      <xdr:colOff>165100</xdr:colOff>
      <xdr:row>37</xdr:row>
      <xdr:rowOff>136779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378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153306</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1540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農林水産業費グラフ枠">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43185</xdr:rowOff>
    </xdr:from>
    <xdr:to>
      <xdr:col>54</xdr:col>
      <xdr:colOff>189865</xdr:colOff>
      <xdr:row>57</xdr:row>
      <xdr:rowOff>154725</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flipV="1">
          <a:off x="10475595" y="8958585"/>
          <a:ext cx="1270" cy="968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158552</xdr:rowOff>
    </xdr:from>
    <xdr:ext cx="469744" cy="259045"/>
    <xdr:sp macro="" textlink="">
      <xdr:nvSpPr>
        <xdr:cNvPr id="335" name="農林水産業費最小値テキスト">
          <a:extLst>
            <a:ext uri="{FF2B5EF4-FFF2-40B4-BE49-F238E27FC236}">
              <a16:creationId xmlns:a16="http://schemas.microsoft.com/office/drawing/2014/main" id="{00000000-0008-0000-0700-00004F010000}"/>
            </a:ext>
          </a:extLst>
        </xdr:cNvPr>
        <xdr:cNvSpPr txBox="1"/>
      </xdr:nvSpPr>
      <xdr:spPr>
        <a:xfrm>
          <a:off x="10528300" y="9931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154725</xdr:rowOff>
    </xdr:from>
    <xdr:to>
      <xdr:col>55</xdr:col>
      <xdr:colOff>88900</xdr:colOff>
      <xdr:row>57</xdr:row>
      <xdr:rowOff>154725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10388600" y="992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161312</xdr:rowOff>
    </xdr:from>
    <xdr:ext cx="599010" cy="259045"/>
    <xdr:sp macro="" textlink="">
      <xdr:nvSpPr>
        <xdr:cNvPr id="337" name="農林水産業費最大値テキスト">
          <a:extLst>
            <a:ext uri="{FF2B5EF4-FFF2-40B4-BE49-F238E27FC236}">
              <a16:creationId xmlns:a16="http://schemas.microsoft.com/office/drawing/2014/main" id="{00000000-0008-0000-0700-000051010000}"/>
            </a:ext>
          </a:extLst>
        </xdr:cNvPr>
        <xdr:cNvSpPr txBox="1"/>
      </xdr:nvSpPr>
      <xdr:spPr>
        <a:xfrm>
          <a:off x="10528300" y="8733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43185</xdr:rowOff>
    </xdr:from>
    <xdr:to>
      <xdr:col>55</xdr:col>
      <xdr:colOff>88900</xdr:colOff>
      <xdr:row>52</xdr:row>
      <xdr:rowOff>43185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895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43185</xdr:rowOff>
    </xdr:from>
    <xdr:to>
      <xdr:col>55</xdr:col>
      <xdr:colOff>0</xdr:colOff>
      <xdr:row>52</xdr:row>
      <xdr:rowOff>80321</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9639300" y="8958585"/>
          <a:ext cx="838200" cy="37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139633</xdr:rowOff>
    </xdr:from>
    <xdr:ext cx="534377" cy="259045"/>
    <xdr:sp macro="" textlink="">
      <xdr:nvSpPr>
        <xdr:cNvPr id="340" name="農林水産業費平均値テキスト">
          <a:extLst>
            <a:ext uri="{FF2B5EF4-FFF2-40B4-BE49-F238E27FC236}">
              <a16:creationId xmlns:a16="http://schemas.microsoft.com/office/drawing/2014/main" id="{00000000-0008-0000-0700-000054010000}"/>
            </a:ext>
          </a:extLst>
        </xdr:cNvPr>
        <xdr:cNvSpPr txBox="1"/>
      </xdr:nvSpPr>
      <xdr:spPr>
        <a:xfrm>
          <a:off x="10528300" y="95693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161206</xdr:rowOff>
    </xdr:from>
    <xdr:to>
      <xdr:col>55</xdr:col>
      <xdr:colOff>50800</xdr:colOff>
      <xdr:row>56</xdr:row>
      <xdr:rowOff>91356</xdr:rowOff>
    </xdr:to>
    <xdr:sp macro="" textlink="">
      <xdr:nvSpPr>
        <xdr:cNvPr id="341" name="フローチャート: 判断 340">
          <a:extLst>
            <a:ext uri="{FF2B5EF4-FFF2-40B4-BE49-F238E27FC236}">
              <a16:creationId xmlns:a16="http://schemas.microsoft.com/office/drawing/2014/main" id="{00000000-0008-0000-0700-000055010000}"/>
            </a:ext>
          </a:extLst>
        </xdr:cNvPr>
        <xdr:cNvSpPr/>
      </xdr:nvSpPr>
      <xdr:spPr>
        <a:xfrm>
          <a:off x="10426700" y="9590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105027</xdr:rowOff>
    </xdr:from>
    <xdr:to>
      <xdr:col>50</xdr:col>
      <xdr:colOff>114300</xdr:colOff>
      <xdr:row>52</xdr:row>
      <xdr:rowOff>80321</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8750300" y="8677527"/>
          <a:ext cx="889000" cy="31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166778</xdr:rowOff>
    </xdr:from>
    <xdr:to>
      <xdr:col>50</xdr:col>
      <xdr:colOff>165100</xdr:colOff>
      <xdr:row>56</xdr:row>
      <xdr:rowOff>96928</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9588500" y="959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88055</xdr:rowOff>
    </xdr:from>
    <xdr:ext cx="534377"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9372111" y="9689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105027</xdr:rowOff>
    </xdr:from>
    <xdr:to>
      <xdr:col>45</xdr:col>
      <xdr:colOff>177800</xdr:colOff>
      <xdr:row>54</xdr:row>
      <xdr:rowOff>3677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7861300" y="8677527"/>
          <a:ext cx="889000" cy="58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156246</xdr:rowOff>
    </xdr:from>
    <xdr:to>
      <xdr:col>46</xdr:col>
      <xdr:colOff>38100</xdr:colOff>
      <xdr:row>56</xdr:row>
      <xdr:rowOff>86396</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8699500" y="9585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77523</xdr:rowOff>
    </xdr:from>
    <xdr:ext cx="534377"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8483111" y="967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144815</xdr:rowOff>
    </xdr:from>
    <xdr:to>
      <xdr:col>41</xdr:col>
      <xdr:colOff>50800</xdr:colOff>
      <xdr:row>54</xdr:row>
      <xdr:rowOff>3677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6972300" y="9060215"/>
          <a:ext cx="889000" cy="201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158137</xdr:rowOff>
    </xdr:from>
    <xdr:to>
      <xdr:col>41</xdr:col>
      <xdr:colOff>101600</xdr:colOff>
      <xdr:row>56</xdr:row>
      <xdr:rowOff>88287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7810500" y="9587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79414</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7594111" y="9680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8324</xdr:rowOff>
    </xdr:from>
    <xdr:to>
      <xdr:col>36</xdr:col>
      <xdr:colOff>165100</xdr:colOff>
      <xdr:row>56</xdr:row>
      <xdr:rowOff>109924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6921500" y="9609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101051</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6705111" y="9702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163835</xdr:rowOff>
    </xdr:from>
    <xdr:to>
      <xdr:col>55</xdr:col>
      <xdr:colOff>50800</xdr:colOff>
      <xdr:row>52</xdr:row>
      <xdr:rowOff>93985</xdr:rowOff>
    </xdr:to>
    <xdr:sp macro="" textlink="">
      <xdr:nvSpPr>
        <xdr:cNvPr id="358" name="楕円 357">
          <a:extLst>
            <a:ext uri="{FF2B5EF4-FFF2-40B4-BE49-F238E27FC236}">
              <a16:creationId xmlns:a16="http://schemas.microsoft.com/office/drawing/2014/main" id="{00000000-0008-0000-0700-000066010000}"/>
            </a:ext>
          </a:extLst>
        </xdr:cNvPr>
        <xdr:cNvSpPr/>
      </xdr:nvSpPr>
      <xdr:spPr>
        <a:xfrm>
          <a:off x="10426700" y="890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116862</xdr:rowOff>
    </xdr:from>
    <xdr:ext cx="599010" cy="259045"/>
    <xdr:sp macro="" textlink="">
      <xdr:nvSpPr>
        <xdr:cNvPr id="359" name="農林水産業費該当値テキスト">
          <a:extLst>
            <a:ext uri="{FF2B5EF4-FFF2-40B4-BE49-F238E27FC236}">
              <a16:creationId xmlns:a16="http://schemas.microsoft.com/office/drawing/2014/main" id="{00000000-0008-0000-0700-000067010000}"/>
            </a:ext>
          </a:extLst>
        </xdr:cNvPr>
        <xdr:cNvSpPr txBox="1"/>
      </xdr:nvSpPr>
      <xdr:spPr>
        <a:xfrm>
          <a:off x="10528300" y="8860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29521</xdr:rowOff>
    </xdr:from>
    <xdr:to>
      <xdr:col>50</xdr:col>
      <xdr:colOff>165100</xdr:colOff>
      <xdr:row>52</xdr:row>
      <xdr:rowOff>131121</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9588500" y="8944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50</xdr:row>
      <xdr:rowOff>147648</xdr:rowOff>
    </xdr:from>
    <xdr:ext cx="59901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339795" y="8720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50</xdr:row>
      <xdr:rowOff>54227</xdr:rowOff>
    </xdr:from>
    <xdr:to>
      <xdr:col>46</xdr:col>
      <xdr:colOff>38100</xdr:colOff>
      <xdr:row>50</xdr:row>
      <xdr:rowOff>155827</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8699500" y="862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49</xdr:row>
      <xdr:rowOff>904</xdr:rowOff>
    </xdr:from>
    <xdr:ext cx="59901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50795" y="8401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124327</xdr:rowOff>
    </xdr:from>
    <xdr:to>
      <xdr:col>41</xdr:col>
      <xdr:colOff>101600</xdr:colOff>
      <xdr:row>54</xdr:row>
      <xdr:rowOff>54477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7810500" y="9211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71004</xdr:rowOff>
    </xdr:from>
    <xdr:ext cx="59901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61795" y="8986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94015</xdr:rowOff>
    </xdr:from>
    <xdr:to>
      <xdr:col>36</xdr:col>
      <xdr:colOff>165100</xdr:colOff>
      <xdr:row>53</xdr:row>
      <xdr:rowOff>24165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6921500" y="9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40692</xdr:rowOff>
    </xdr:from>
    <xdr:ext cx="59901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672795" y="8784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00000000-0008-0000-07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00000000-0008-0000-0700-00007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a:extLst>
            <a:ext uri="{FF2B5EF4-FFF2-40B4-BE49-F238E27FC236}">
              <a16:creationId xmlns:a16="http://schemas.microsoft.com/office/drawing/2014/main" id="{00000000-0008-0000-07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4" name="商工費最小値テキスト">
          <a:extLst>
            <a:ext uri="{FF2B5EF4-FFF2-40B4-BE49-F238E27FC236}">
              <a16:creationId xmlns:a16="http://schemas.microsoft.com/office/drawing/2014/main" id="{00000000-0008-0000-0700-00008A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396" name="商工費最大値テキスト">
          <a:extLst>
            <a:ext uri="{FF2B5EF4-FFF2-40B4-BE49-F238E27FC236}">
              <a16:creationId xmlns:a16="http://schemas.microsoft.com/office/drawing/2014/main" id="{00000000-0008-0000-0700-00008C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74118</xdr:rowOff>
    </xdr:from>
    <xdr:to>
      <xdr:col>55</xdr:col>
      <xdr:colOff>0</xdr:colOff>
      <xdr:row>79</xdr:row>
      <xdr:rowOff>75183</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9639300" y="13618668"/>
          <a:ext cx="838200" cy="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399" name="商工費平均値テキスト">
          <a:extLst>
            <a:ext uri="{FF2B5EF4-FFF2-40B4-BE49-F238E27FC236}">
              <a16:creationId xmlns:a16="http://schemas.microsoft.com/office/drawing/2014/main" id="{00000000-0008-0000-0700-00008F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73654</xdr:rowOff>
    </xdr:from>
    <xdr:to>
      <xdr:col>50</xdr:col>
      <xdr:colOff>114300</xdr:colOff>
      <xdr:row>79</xdr:row>
      <xdr:rowOff>74118</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8750300" y="13618204"/>
          <a:ext cx="889000" cy="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61444</xdr:rowOff>
    </xdr:from>
    <xdr:to>
      <xdr:col>45</xdr:col>
      <xdr:colOff>177800</xdr:colOff>
      <xdr:row>79</xdr:row>
      <xdr:rowOff>73654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7861300" y="13605994"/>
          <a:ext cx="889000" cy="1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61444</xdr:rowOff>
    </xdr:from>
    <xdr:to>
      <xdr:col>41</xdr:col>
      <xdr:colOff>50800</xdr:colOff>
      <xdr:row>79</xdr:row>
      <xdr:rowOff>66734</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6972300" y="13605994"/>
          <a:ext cx="889000" cy="5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24383</xdr:rowOff>
    </xdr:from>
    <xdr:to>
      <xdr:col>55</xdr:col>
      <xdr:colOff>50800</xdr:colOff>
      <xdr:row>79</xdr:row>
      <xdr:rowOff>125983</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10426700" y="13568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110760</xdr:rowOff>
    </xdr:from>
    <xdr:ext cx="469744" cy="259045"/>
    <xdr:sp macro="" textlink="">
      <xdr:nvSpPr>
        <xdr:cNvPr id="418" name="商工費該当値テキスト">
          <a:extLst>
            <a:ext uri="{FF2B5EF4-FFF2-40B4-BE49-F238E27FC236}">
              <a16:creationId xmlns:a16="http://schemas.microsoft.com/office/drawing/2014/main" id="{00000000-0008-0000-0700-0000A2010000}"/>
            </a:ext>
          </a:extLst>
        </xdr:cNvPr>
        <xdr:cNvSpPr txBox="1"/>
      </xdr:nvSpPr>
      <xdr:spPr>
        <a:xfrm>
          <a:off x="10528300" y="13483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23318</xdr:rowOff>
    </xdr:from>
    <xdr:to>
      <xdr:col>50</xdr:col>
      <xdr:colOff>165100</xdr:colOff>
      <xdr:row>79</xdr:row>
      <xdr:rowOff>124918</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9588500" y="13567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116045</xdr:rowOff>
    </xdr:from>
    <xdr:ext cx="469744"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04428" y="13660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22854</xdr:rowOff>
    </xdr:from>
    <xdr:to>
      <xdr:col>46</xdr:col>
      <xdr:colOff>38100</xdr:colOff>
      <xdr:row>79</xdr:row>
      <xdr:rowOff>124454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8699500" y="1356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115581</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15428" y="1366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10644</xdr:rowOff>
    </xdr:from>
    <xdr:to>
      <xdr:col>41</xdr:col>
      <xdr:colOff>101600</xdr:colOff>
      <xdr:row>79</xdr:row>
      <xdr:rowOff>112244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7810500" y="1355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103371</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594111" y="13647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15934</xdr:rowOff>
    </xdr:from>
    <xdr:to>
      <xdr:col>36</xdr:col>
      <xdr:colOff>165100</xdr:colOff>
      <xdr:row>79</xdr:row>
      <xdr:rowOff>117534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6921500" y="1356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108661</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37428" y="13653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土木費グラフ枠">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49" name="土木費最小値テキスト">
          <a:extLst>
            <a:ext uri="{FF2B5EF4-FFF2-40B4-BE49-F238E27FC236}">
              <a16:creationId xmlns:a16="http://schemas.microsoft.com/office/drawing/2014/main" id="{00000000-0008-0000-0700-0000C1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1" name="土木費最大値テキスト">
          <a:extLst>
            <a:ext uri="{FF2B5EF4-FFF2-40B4-BE49-F238E27FC236}">
              <a16:creationId xmlns:a16="http://schemas.microsoft.com/office/drawing/2014/main" id="{00000000-0008-0000-0700-0000C3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106795</xdr:rowOff>
    </xdr:from>
    <xdr:to>
      <xdr:col>55</xdr:col>
      <xdr:colOff>0</xdr:colOff>
      <xdr:row>97</xdr:row>
      <xdr:rowOff>148647</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9639300" y="16737445"/>
          <a:ext cx="838200" cy="41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4" name="土木費平均値テキスト">
          <a:extLst>
            <a:ext uri="{FF2B5EF4-FFF2-40B4-BE49-F238E27FC236}">
              <a16:creationId xmlns:a16="http://schemas.microsoft.com/office/drawing/2014/main" id="{00000000-0008-0000-0700-0000C6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5" name="フローチャート: 判断 454">
          <a:extLst>
            <a:ext uri="{FF2B5EF4-FFF2-40B4-BE49-F238E27FC236}">
              <a16:creationId xmlns:a16="http://schemas.microsoft.com/office/drawing/2014/main" id="{00000000-0008-0000-0700-0000C7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142904</xdr:rowOff>
    </xdr:from>
    <xdr:to>
      <xdr:col>50</xdr:col>
      <xdr:colOff>114300</xdr:colOff>
      <xdr:row>97</xdr:row>
      <xdr:rowOff>148647</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8750300" y="16773554"/>
          <a:ext cx="889000" cy="5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142904</xdr:rowOff>
    </xdr:from>
    <xdr:to>
      <xdr:col>45</xdr:col>
      <xdr:colOff>177800</xdr:colOff>
      <xdr:row>97</xdr:row>
      <xdr:rowOff>168647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7861300" y="16773554"/>
          <a:ext cx="889000" cy="25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168647</xdr:rowOff>
    </xdr:from>
    <xdr:to>
      <xdr:col>41</xdr:col>
      <xdr:colOff>50800</xdr:colOff>
      <xdr:row>98</xdr:row>
      <xdr:rowOff>23978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6972300" y="16799297"/>
          <a:ext cx="889000" cy="26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55995</xdr:rowOff>
    </xdr:from>
    <xdr:to>
      <xdr:col>55</xdr:col>
      <xdr:colOff>50800</xdr:colOff>
      <xdr:row>97</xdr:row>
      <xdr:rowOff>157595</xdr:rowOff>
    </xdr:to>
    <xdr:sp macro="" textlink="">
      <xdr:nvSpPr>
        <xdr:cNvPr id="472" name="楕円 471">
          <a:extLst>
            <a:ext uri="{FF2B5EF4-FFF2-40B4-BE49-F238E27FC236}">
              <a16:creationId xmlns:a16="http://schemas.microsoft.com/office/drawing/2014/main" id="{00000000-0008-0000-0700-0000D8010000}"/>
            </a:ext>
          </a:extLst>
        </xdr:cNvPr>
        <xdr:cNvSpPr/>
      </xdr:nvSpPr>
      <xdr:spPr>
        <a:xfrm>
          <a:off x="10426700" y="1668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34422</xdr:rowOff>
    </xdr:from>
    <xdr:ext cx="534377" cy="259045"/>
    <xdr:sp macro="" textlink="">
      <xdr:nvSpPr>
        <xdr:cNvPr id="473" name="土木費該当値テキスト">
          <a:extLst>
            <a:ext uri="{FF2B5EF4-FFF2-40B4-BE49-F238E27FC236}">
              <a16:creationId xmlns:a16="http://schemas.microsoft.com/office/drawing/2014/main" id="{00000000-0008-0000-0700-0000D9010000}"/>
            </a:ext>
          </a:extLst>
        </xdr:cNvPr>
        <xdr:cNvSpPr txBox="1"/>
      </xdr:nvSpPr>
      <xdr:spPr>
        <a:xfrm>
          <a:off x="10528300" y="16665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97847</xdr:rowOff>
    </xdr:from>
    <xdr:to>
      <xdr:col>50</xdr:col>
      <xdr:colOff>165100</xdr:colOff>
      <xdr:row>98</xdr:row>
      <xdr:rowOff>27997</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9588500" y="1672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19124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372111" y="16821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92104</xdr:rowOff>
    </xdr:from>
    <xdr:to>
      <xdr:col>46</xdr:col>
      <xdr:colOff>38100</xdr:colOff>
      <xdr:row>98</xdr:row>
      <xdr:rowOff>22254</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8699500" y="1672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13381</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815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117847</xdr:rowOff>
    </xdr:from>
    <xdr:to>
      <xdr:col>41</xdr:col>
      <xdr:colOff>101600</xdr:colOff>
      <xdr:row>98</xdr:row>
      <xdr:rowOff>47997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7810500" y="1674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39124</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841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144628</xdr:rowOff>
    </xdr:from>
    <xdr:to>
      <xdr:col>36</xdr:col>
      <xdr:colOff>165100</xdr:colOff>
      <xdr:row>98</xdr:row>
      <xdr:rowOff>74778</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6921500" y="16775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65905</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868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00000000-0008-0000-07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00000000-0008-0000-0700-0000E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2" name="直線コネクタ 491">
          <a:extLst>
            <a:ext uri="{FF2B5EF4-FFF2-40B4-BE49-F238E27FC236}">
              <a16:creationId xmlns:a16="http://schemas.microsoft.com/office/drawing/2014/main" id="{00000000-0008-0000-0700-0000E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2" name="消防費グラフ枠">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4" name="消防費最小値テキスト">
          <a:extLst>
            <a:ext uri="{FF2B5EF4-FFF2-40B4-BE49-F238E27FC236}">
              <a16:creationId xmlns:a16="http://schemas.microsoft.com/office/drawing/2014/main" id="{00000000-0008-0000-0700-0000F8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06" name="消防費最大値テキスト">
          <a:extLst>
            <a:ext uri="{FF2B5EF4-FFF2-40B4-BE49-F238E27FC236}">
              <a16:creationId xmlns:a16="http://schemas.microsoft.com/office/drawing/2014/main" id="{00000000-0008-0000-0700-0000FA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77982</xdr:rowOff>
    </xdr:from>
    <xdr:to>
      <xdr:col>85</xdr:col>
      <xdr:colOff>127000</xdr:colOff>
      <xdr:row>37</xdr:row>
      <xdr:rowOff>111994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5481300" y="6421632"/>
          <a:ext cx="838200" cy="34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47814</xdr:rowOff>
    </xdr:from>
    <xdr:ext cx="534377" cy="259045"/>
    <xdr:sp macro="" textlink="">
      <xdr:nvSpPr>
        <xdr:cNvPr id="509" name="消防費平均値テキスト">
          <a:extLst>
            <a:ext uri="{FF2B5EF4-FFF2-40B4-BE49-F238E27FC236}">
              <a16:creationId xmlns:a16="http://schemas.microsoft.com/office/drawing/2014/main" id="{00000000-0008-0000-0700-0000FD010000}"/>
            </a:ext>
          </a:extLst>
        </xdr:cNvPr>
        <xdr:cNvSpPr txBox="1"/>
      </xdr:nvSpPr>
      <xdr:spPr>
        <a:xfrm>
          <a:off x="16370300" y="6391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0" name="フローチャート: 判断 509">
          <a:extLst>
            <a:ext uri="{FF2B5EF4-FFF2-40B4-BE49-F238E27FC236}">
              <a16:creationId xmlns:a16="http://schemas.microsoft.com/office/drawing/2014/main" id="{00000000-0008-0000-0700-0000FE01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82843</xdr:rowOff>
    </xdr:from>
    <xdr:to>
      <xdr:col>81</xdr:col>
      <xdr:colOff>50800</xdr:colOff>
      <xdr:row>37</xdr:row>
      <xdr:rowOff>111994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4592300" y="6426493"/>
          <a:ext cx="889000" cy="29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2" name="フローチャート: 判断 511">
          <a:extLst>
            <a:ext uri="{FF2B5EF4-FFF2-40B4-BE49-F238E27FC236}">
              <a16:creationId xmlns:a16="http://schemas.microsoft.com/office/drawing/2014/main" id="{00000000-0008-0000-0700-000000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18836</xdr:rowOff>
    </xdr:from>
    <xdr:ext cx="534377"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5214111" y="65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82843</xdr:rowOff>
    </xdr:from>
    <xdr:to>
      <xdr:col>76</xdr:col>
      <xdr:colOff>114300</xdr:colOff>
      <xdr:row>37</xdr:row>
      <xdr:rowOff>101368</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3703300" y="6426493"/>
          <a:ext cx="889000" cy="18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101368</xdr:rowOff>
    </xdr:from>
    <xdr:to>
      <xdr:col>71</xdr:col>
      <xdr:colOff>177800</xdr:colOff>
      <xdr:row>37</xdr:row>
      <xdr:rowOff>141639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2814300" y="6445018"/>
          <a:ext cx="889000" cy="4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31382</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3436111" y="65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27182</xdr:rowOff>
    </xdr:from>
    <xdr:to>
      <xdr:col>85</xdr:col>
      <xdr:colOff>177800</xdr:colOff>
      <xdr:row>37</xdr:row>
      <xdr:rowOff>128782</xdr:rowOff>
    </xdr:to>
    <xdr:sp macro="" textlink="">
      <xdr:nvSpPr>
        <xdr:cNvPr id="527" name="楕円 526">
          <a:extLst>
            <a:ext uri="{FF2B5EF4-FFF2-40B4-BE49-F238E27FC236}">
              <a16:creationId xmlns:a16="http://schemas.microsoft.com/office/drawing/2014/main" id="{00000000-0008-0000-0700-00000F020000}"/>
            </a:ext>
          </a:extLst>
        </xdr:cNvPr>
        <xdr:cNvSpPr/>
      </xdr:nvSpPr>
      <xdr:spPr>
        <a:xfrm>
          <a:off x="16268700" y="637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50059</xdr:rowOff>
    </xdr:from>
    <xdr:ext cx="534377" cy="259045"/>
    <xdr:sp macro="" textlink="">
      <xdr:nvSpPr>
        <xdr:cNvPr id="528" name="消防費該当値テキスト">
          <a:extLst>
            <a:ext uri="{FF2B5EF4-FFF2-40B4-BE49-F238E27FC236}">
              <a16:creationId xmlns:a16="http://schemas.microsoft.com/office/drawing/2014/main" id="{00000000-0008-0000-0700-000010020000}"/>
            </a:ext>
          </a:extLst>
        </xdr:cNvPr>
        <xdr:cNvSpPr txBox="1"/>
      </xdr:nvSpPr>
      <xdr:spPr>
        <a:xfrm>
          <a:off x="16370300" y="6222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61194</xdr:rowOff>
    </xdr:from>
    <xdr:to>
      <xdr:col>81</xdr:col>
      <xdr:colOff>101600</xdr:colOff>
      <xdr:row>37</xdr:row>
      <xdr:rowOff>162793</xdr:rowOff>
    </xdr:to>
    <xdr:sp macro="" textlink="">
      <xdr:nvSpPr>
        <xdr:cNvPr id="529" name="楕円 528">
          <a:extLst>
            <a:ext uri="{FF2B5EF4-FFF2-40B4-BE49-F238E27FC236}">
              <a16:creationId xmlns:a16="http://schemas.microsoft.com/office/drawing/2014/main" id="{00000000-0008-0000-0700-000011020000}"/>
            </a:ext>
          </a:extLst>
        </xdr:cNvPr>
        <xdr:cNvSpPr/>
      </xdr:nvSpPr>
      <xdr:spPr>
        <a:xfrm>
          <a:off x="15430500" y="640484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7871</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6180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32043</xdr:rowOff>
    </xdr:from>
    <xdr:to>
      <xdr:col>76</xdr:col>
      <xdr:colOff>165100</xdr:colOff>
      <xdr:row>37</xdr:row>
      <xdr:rowOff>133643</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4541500" y="6375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150170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150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50568</xdr:rowOff>
    </xdr:from>
    <xdr:to>
      <xdr:col>72</xdr:col>
      <xdr:colOff>38100</xdr:colOff>
      <xdr:row>37</xdr:row>
      <xdr:rowOff>152168</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3652500" y="6394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168695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169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90839</xdr:rowOff>
    </xdr:from>
    <xdr:to>
      <xdr:col>67</xdr:col>
      <xdr:colOff>101600</xdr:colOff>
      <xdr:row>38</xdr:row>
      <xdr:rowOff>20989</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2763500" y="643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12116</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527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7" name="正方形/長方形 536">
          <a:extLst>
            <a:ext uri="{FF2B5EF4-FFF2-40B4-BE49-F238E27FC236}">
              <a16:creationId xmlns:a16="http://schemas.microsoft.com/office/drawing/2014/main" id="{00000000-0008-0000-0700-00001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8" name="正方形/長方形 537">
          <a:extLst>
            <a:ext uri="{FF2B5EF4-FFF2-40B4-BE49-F238E27FC236}">
              <a16:creationId xmlns:a16="http://schemas.microsoft.com/office/drawing/2014/main" id="{00000000-0008-0000-0700-00001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9" name="正方形/長方形 538">
          <a:extLst>
            <a:ext uri="{FF2B5EF4-FFF2-40B4-BE49-F238E27FC236}">
              <a16:creationId xmlns:a16="http://schemas.microsoft.com/office/drawing/2014/main" id="{00000000-0008-0000-0700-00001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6" name="直線コネクタ 545">
          <a:extLst>
            <a:ext uri="{FF2B5EF4-FFF2-40B4-BE49-F238E27FC236}">
              <a16:creationId xmlns:a16="http://schemas.microsoft.com/office/drawing/2014/main" id="{00000000-0008-0000-0700-00002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7" name="直線コネクタ 546">
          <a:extLst>
            <a:ext uri="{FF2B5EF4-FFF2-40B4-BE49-F238E27FC236}">
              <a16:creationId xmlns:a16="http://schemas.microsoft.com/office/drawing/2014/main" id="{00000000-0008-0000-0700-00002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3" name="教育費最小値テキスト">
          <a:extLst>
            <a:ext uri="{FF2B5EF4-FFF2-40B4-BE49-F238E27FC236}">
              <a16:creationId xmlns:a16="http://schemas.microsoft.com/office/drawing/2014/main" id="{00000000-0008-0000-0700-000033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5" name="教育費最大値テキスト">
          <a:extLst>
            <a:ext uri="{FF2B5EF4-FFF2-40B4-BE49-F238E27FC236}">
              <a16:creationId xmlns:a16="http://schemas.microsoft.com/office/drawing/2014/main" id="{00000000-0008-0000-0700-000035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103898</xdr:rowOff>
    </xdr:from>
    <xdr:to>
      <xdr:col>85</xdr:col>
      <xdr:colOff>127000</xdr:colOff>
      <xdr:row>57</xdr:row>
      <xdr:rowOff>158853</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5481300" y="9876548"/>
          <a:ext cx="838200" cy="5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48461</xdr:rowOff>
    </xdr:from>
    <xdr:ext cx="534377" cy="259045"/>
    <xdr:sp macro="" textlink="">
      <xdr:nvSpPr>
        <xdr:cNvPr id="568" name="教育費平均値テキスト">
          <a:extLst>
            <a:ext uri="{FF2B5EF4-FFF2-40B4-BE49-F238E27FC236}">
              <a16:creationId xmlns:a16="http://schemas.microsoft.com/office/drawing/2014/main" id="{00000000-0008-0000-0700-000038020000}"/>
            </a:ext>
          </a:extLst>
        </xdr:cNvPr>
        <xdr:cNvSpPr txBox="1"/>
      </xdr:nvSpPr>
      <xdr:spPr>
        <a:xfrm>
          <a:off x="16370300" y="9821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69" name="フローチャート: 判断 568">
          <a:extLst>
            <a:ext uri="{FF2B5EF4-FFF2-40B4-BE49-F238E27FC236}">
              <a16:creationId xmlns:a16="http://schemas.microsoft.com/office/drawing/2014/main" id="{00000000-0008-0000-0700-000039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158853</xdr:rowOff>
    </xdr:from>
    <xdr:to>
      <xdr:col>81</xdr:col>
      <xdr:colOff>50800</xdr:colOff>
      <xdr:row>58</xdr:row>
      <xdr:rowOff>1512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4592300" y="9931503"/>
          <a:ext cx="889000" cy="14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118136</xdr:rowOff>
    </xdr:from>
    <xdr:to>
      <xdr:col>76</xdr:col>
      <xdr:colOff>114300</xdr:colOff>
      <xdr:row>58</xdr:row>
      <xdr:rowOff>1512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3703300" y="9890786"/>
          <a:ext cx="889000" cy="5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118136</xdr:rowOff>
    </xdr:from>
    <xdr:to>
      <xdr:col>71</xdr:col>
      <xdr:colOff>177800</xdr:colOff>
      <xdr:row>57</xdr:row>
      <xdr:rowOff>144190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2814300" y="9890786"/>
          <a:ext cx="889000" cy="2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39663</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3436111" y="998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2547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53098</xdr:rowOff>
    </xdr:from>
    <xdr:to>
      <xdr:col>85</xdr:col>
      <xdr:colOff>177800</xdr:colOff>
      <xdr:row>57</xdr:row>
      <xdr:rowOff>154698</xdr:rowOff>
    </xdr:to>
    <xdr:sp macro="" textlink="">
      <xdr:nvSpPr>
        <xdr:cNvPr id="586" name="楕円 585">
          <a:extLst>
            <a:ext uri="{FF2B5EF4-FFF2-40B4-BE49-F238E27FC236}">
              <a16:creationId xmlns:a16="http://schemas.microsoft.com/office/drawing/2014/main" id="{00000000-0008-0000-0700-00004A020000}"/>
            </a:ext>
          </a:extLst>
        </xdr:cNvPr>
        <xdr:cNvSpPr/>
      </xdr:nvSpPr>
      <xdr:spPr>
        <a:xfrm>
          <a:off x="16268700" y="982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75975</xdr:rowOff>
    </xdr:from>
    <xdr:ext cx="599010" cy="259045"/>
    <xdr:sp macro="" textlink="">
      <xdr:nvSpPr>
        <xdr:cNvPr id="587" name="教育費該当値テキスト">
          <a:extLst>
            <a:ext uri="{FF2B5EF4-FFF2-40B4-BE49-F238E27FC236}">
              <a16:creationId xmlns:a16="http://schemas.microsoft.com/office/drawing/2014/main" id="{00000000-0008-0000-0700-00004B020000}"/>
            </a:ext>
          </a:extLst>
        </xdr:cNvPr>
        <xdr:cNvSpPr txBox="1"/>
      </xdr:nvSpPr>
      <xdr:spPr>
        <a:xfrm>
          <a:off x="16370300" y="9677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108053</xdr:rowOff>
    </xdr:from>
    <xdr:to>
      <xdr:col>81</xdr:col>
      <xdr:colOff>101600</xdr:colOff>
      <xdr:row>58</xdr:row>
      <xdr:rowOff>38203</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5430500" y="988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29330</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97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122162</xdr:rowOff>
    </xdr:from>
    <xdr:to>
      <xdr:col>76</xdr:col>
      <xdr:colOff>165100</xdr:colOff>
      <xdr:row>58</xdr:row>
      <xdr:rowOff>52312</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4541500" y="989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43439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98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67336</xdr:rowOff>
    </xdr:from>
    <xdr:to>
      <xdr:col>72</xdr:col>
      <xdr:colOff>38100</xdr:colOff>
      <xdr:row>57</xdr:row>
      <xdr:rowOff>168936</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3652500" y="983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14013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615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93390</xdr:rowOff>
    </xdr:from>
    <xdr:to>
      <xdr:col>67</xdr:col>
      <xdr:colOff>101600</xdr:colOff>
      <xdr:row>58</xdr:row>
      <xdr:rowOff>23540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2763500" y="986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40067</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641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139343</xdr:rowOff>
    </xdr:from>
    <xdr:to>
      <xdr:col>85</xdr:col>
      <xdr:colOff>127000</xdr:colOff>
      <xdr:row>78</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flipV="1">
          <a:off x="15481300" y="13512443"/>
          <a:ext cx="838200" cy="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75043</xdr:rowOff>
    </xdr:from>
    <xdr:to>
      <xdr:col>81</xdr:col>
      <xdr:colOff>50800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592300" y="13448143"/>
          <a:ext cx="889000" cy="64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75043</xdr:rowOff>
    </xdr:from>
    <xdr:to>
      <xdr:col>76</xdr:col>
      <xdr:colOff>114300</xdr:colOff>
      <xdr:row>78</xdr:row>
      <xdr:rowOff>85961</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3703300" y="13448143"/>
          <a:ext cx="889000" cy="10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27000</xdr:rowOff>
    </xdr:from>
    <xdr:to>
      <xdr:col>71</xdr:col>
      <xdr:colOff>177800</xdr:colOff>
      <xdr:row>78</xdr:row>
      <xdr:rowOff>85961</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3228650"/>
          <a:ext cx="889000" cy="230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86960</xdr:rowOff>
    </xdr:from>
    <xdr:ext cx="534377"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47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88543</xdr:rowOff>
    </xdr:from>
    <xdr:to>
      <xdr:col>85</xdr:col>
      <xdr:colOff>177800</xdr:colOff>
      <xdr:row>79</xdr:row>
      <xdr:rowOff>18693</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3461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3470</xdr:rowOff>
    </xdr:from>
    <xdr:ext cx="313932"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33765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24243</xdr:rowOff>
    </xdr:from>
    <xdr:to>
      <xdr:col>76</xdr:col>
      <xdr:colOff>165100</xdr:colOff>
      <xdr:row>78</xdr:row>
      <xdr:rowOff>125843</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39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116970</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3490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35161</xdr:rowOff>
    </xdr:from>
    <xdr:to>
      <xdr:col>72</xdr:col>
      <xdr:colOff>38100</xdr:colOff>
      <xdr:row>78</xdr:row>
      <xdr:rowOff>136761</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408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127888</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468428" y="1350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147650</xdr:rowOff>
    </xdr:from>
    <xdr:to>
      <xdr:col>67</xdr:col>
      <xdr:colOff>101600</xdr:colOff>
      <xdr:row>77</xdr:row>
      <xdr:rowOff>77800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1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94327</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47111" y="12953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公債費グラフ枠">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1" name="公債費最小値テキスト">
          <a:extLst>
            <a:ext uri="{FF2B5EF4-FFF2-40B4-BE49-F238E27FC236}">
              <a16:creationId xmlns:a16="http://schemas.microsoft.com/office/drawing/2014/main" id="{00000000-0008-0000-0700-00009F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3" name="公債費最大値テキスト">
          <a:extLst>
            <a:ext uri="{FF2B5EF4-FFF2-40B4-BE49-F238E27FC236}">
              <a16:creationId xmlns:a16="http://schemas.microsoft.com/office/drawing/2014/main" id="{00000000-0008-0000-0700-0000A1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152988</xdr:rowOff>
    </xdr:from>
    <xdr:to>
      <xdr:col>85</xdr:col>
      <xdr:colOff>127000</xdr:colOff>
      <xdr:row>95</xdr:row>
      <xdr:rowOff>155764</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flipV="1">
          <a:off x="15481300" y="16440738"/>
          <a:ext cx="838200" cy="2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21359</xdr:rowOff>
    </xdr:from>
    <xdr:ext cx="534377" cy="259045"/>
    <xdr:sp macro="" textlink="">
      <xdr:nvSpPr>
        <xdr:cNvPr id="676" name="公債費平均値テキスト">
          <a:extLst>
            <a:ext uri="{FF2B5EF4-FFF2-40B4-BE49-F238E27FC236}">
              <a16:creationId xmlns:a16="http://schemas.microsoft.com/office/drawing/2014/main" id="{00000000-0008-0000-0700-0000A4020000}"/>
            </a:ext>
          </a:extLst>
        </xdr:cNvPr>
        <xdr:cNvSpPr txBox="1"/>
      </xdr:nvSpPr>
      <xdr:spPr>
        <a:xfrm>
          <a:off x="16370300" y="16137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77" name="フローチャート: 判断 676">
          <a:extLst>
            <a:ext uri="{FF2B5EF4-FFF2-40B4-BE49-F238E27FC236}">
              <a16:creationId xmlns:a16="http://schemas.microsoft.com/office/drawing/2014/main" id="{00000000-0008-0000-0700-0000A5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146867</xdr:rowOff>
    </xdr:from>
    <xdr:to>
      <xdr:col>81</xdr:col>
      <xdr:colOff>50800</xdr:colOff>
      <xdr:row>95</xdr:row>
      <xdr:rowOff>155764</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4592300" y="16434617"/>
          <a:ext cx="889000" cy="8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79" name="フローチャート: 判断 678">
          <a:extLst>
            <a:ext uri="{FF2B5EF4-FFF2-40B4-BE49-F238E27FC236}">
              <a16:creationId xmlns:a16="http://schemas.microsoft.com/office/drawing/2014/main" id="{00000000-0008-0000-0700-0000A7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132390</xdr:rowOff>
    </xdr:from>
    <xdr:to>
      <xdr:col>76</xdr:col>
      <xdr:colOff>114300</xdr:colOff>
      <xdr:row>95</xdr:row>
      <xdr:rowOff>146867</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3703300" y="16420140"/>
          <a:ext cx="889000" cy="1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2" name="フローチャート: 判断 681">
          <a:extLst>
            <a:ext uri="{FF2B5EF4-FFF2-40B4-BE49-F238E27FC236}">
              <a16:creationId xmlns:a16="http://schemas.microsoft.com/office/drawing/2014/main" id="{00000000-0008-0000-0700-0000AA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132390</xdr:rowOff>
    </xdr:from>
    <xdr:to>
      <xdr:col>71</xdr:col>
      <xdr:colOff>177800</xdr:colOff>
      <xdr:row>95</xdr:row>
      <xdr:rowOff>145169</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2814300" y="16420140"/>
          <a:ext cx="889000" cy="12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166564</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2547111" y="161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102188</xdr:rowOff>
    </xdr:from>
    <xdr:to>
      <xdr:col>85</xdr:col>
      <xdr:colOff>177800</xdr:colOff>
      <xdr:row>96</xdr:row>
      <xdr:rowOff>32338</xdr:rowOff>
    </xdr:to>
    <xdr:sp macro="" textlink="">
      <xdr:nvSpPr>
        <xdr:cNvPr id="694" name="楕円 693">
          <a:extLst>
            <a:ext uri="{FF2B5EF4-FFF2-40B4-BE49-F238E27FC236}">
              <a16:creationId xmlns:a16="http://schemas.microsoft.com/office/drawing/2014/main" id="{00000000-0008-0000-0700-0000B6020000}"/>
            </a:ext>
          </a:extLst>
        </xdr:cNvPr>
        <xdr:cNvSpPr/>
      </xdr:nvSpPr>
      <xdr:spPr>
        <a:xfrm>
          <a:off x="16268700" y="16389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80615</xdr:rowOff>
    </xdr:from>
    <xdr:ext cx="534377" cy="259045"/>
    <xdr:sp macro="" textlink="">
      <xdr:nvSpPr>
        <xdr:cNvPr id="695" name="公債費該当値テキスト">
          <a:extLst>
            <a:ext uri="{FF2B5EF4-FFF2-40B4-BE49-F238E27FC236}">
              <a16:creationId xmlns:a16="http://schemas.microsoft.com/office/drawing/2014/main" id="{00000000-0008-0000-0700-0000B7020000}"/>
            </a:ext>
          </a:extLst>
        </xdr:cNvPr>
        <xdr:cNvSpPr txBox="1"/>
      </xdr:nvSpPr>
      <xdr:spPr>
        <a:xfrm>
          <a:off x="16370300" y="1636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104964</xdr:rowOff>
    </xdr:from>
    <xdr:to>
      <xdr:col>81</xdr:col>
      <xdr:colOff>101600</xdr:colOff>
      <xdr:row>96</xdr:row>
      <xdr:rowOff>35114</xdr:rowOff>
    </xdr:to>
    <xdr:sp macro="" textlink="">
      <xdr:nvSpPr>
        <xdr:cNvPr id="696" name="楕円 695">
          <a:extLst>
            <a:ext uri="{FF2B5EF4-FFF2-40B4-BE49-F238E27FC236}">
              <a16:creationId xmlns:a16="http://schemas.microsoft.com/office/drawing/2014/main" id="{00000000-0008-0000-0700-0000B8020000}"/>
            </a:ext>
          </a:extLst>
        </xdr:cNvPr>
        <xdr:cNvSpPr/>
      </xdr:nvSpPr>
      <xdr:spPr>
        <a:xfrm>
          <a:off x="15430500" y="16392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26241</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214111" y="16485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96067</xdr:rowOff>
    </xdr:from>
    <xdr:to>
      <xdr:col>76</xdr:col>
      <xdr:colOff>165100</xdr:colOff>
      <xdr:row>96</xdr:row>
      <xdr:rowOff>26217</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4541500" y="16383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17344</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476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81590</xdr:rowOff>
    </xdr:from>
    <xdr:to>
      <xdr:col>72</xdr:col>
      <xdr:colOff>38100</xdr:colOff>
      <xdr:row>96</xdr:row>
      <xdr:rowOff>11740</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3652500" y="1636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2867</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462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94369</xdr:rowOff>
    </xdr:from>
    <xdr:to>
      <xdr:col>67</xdr:col>
      <xdr:colOff>101600</xdr:colOff>
      <xdr:row>96</xdr:row>
      <xdr:rowOff>24519</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2763500" y="1638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15646</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474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7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7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7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7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7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4" name="直線コネクタ 713">
          <a:extLst>
            <a:ext uri="{FF2B5EF4-FFF2-40B4-BE49-F238E27FC236}">
              <a16:creationId xmlns:a16="http://schemas.microsoft.com/office/drawing/2014/main" id="{00000000-0008-0000-0700-0000C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6" name="直線コネクタ 715">
          <a:extLst>
            <a:ext uri="{FF2B5EF4-FFF2-40B4-BE49-F238E27FC236}">
              <a16:creationId xmlns:a16="http://schemas.microsoft.com/office/drawing/2014/main" id="{00000000-0008-0000-0700-0000C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4" name="諸支出金グラフ枠">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26" name="諸支出金最小値テキスト">
          <a:extLst>
            <a:ext uri="{FF2B5EF4-FFF2-40B4-BE49-F238E27FC236}">
              <a16:creationId xmlns:a16="http://schemas.microsoft.com/office/drawing/2014/main" id="{00000000-0008-0000-0700-0000D6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28" name="諸支出金最大値テキスト">
          <a:extLst>
            <a:ext uri="{FF2B5EF4-FFF2-40B4-BE49-F238E27FC236}">
              <a16:creationId xmlns:a16="http://schemas.microsoft.com/office/drawing/2014/main" id="{00000000-0008-0000-0700-0000D8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1" name="諸支出金平均値テキスト">
          <a:extLst>
            <a:ext uri="{FF2B5EF4-FFF2-40B4-BE49-F238E27FC236}">
              <a16:creationId xmlns:a16="http://schemas.microsoft.com/office/drawing/2014/main" id="{00000000-0008-0000-0700-0000DB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2" name="フローチャート: 判断 731">
          <a:extLst>
            <a:ext uri="{FF2B5EF4-FFF2-40B4-BE49-F238E27FC236}">
              <a16:creationId xmlns:a16="http://schemas.microsoft.com/office/drawing/2014/main" id="{00000000-0008-0000-0700-0000DC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4" name="フローチャート: 判断 733">
          <a:extLst>
            <a:ext uri="{FF2B5EF4-FFF2-40B4-BE49-F238E27FC236}">
              <a16:creationId xmlns:a16="http://schemas.microsoft.com/office/drawing/2014/main" id="{00000000-0008-0000-0700-0000DE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37" name="フローチャート: 判断 736">
          <a:extLst>
            <a:ext uri="{FF2B5EF4-FFF2-40B4-BE49-F238E27FC236}">
              <a16:creationId xmlns:a16="http://schemas.microsoft.com/office/drawing/2014/main" id="{00000000-0008-0000-0700-0000E1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9" name="楕円 748">
          <a:extLst>
            <a:ext uri="{FF2B5EF4-FFF2-40B4-BE49-F238E27FC236}">
              <a16:creationId xmlns:a16="http://schemas.microsoft.com/office/drawing/2014/main" id="{00000000-0008-0000-0700-0000E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0" name="諸支出金該当値テキスト">
          <a:extLst>
            <a:ext uri="{FF2B5EF4-FFF2-40B4-BE49-F238E27FC236}">
              <a16:creationId xmlns:a16="http://schemas.microsoft.com/office/drawing/2014/main" id="{00000000-0008-0000-0700-0000EE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1" name="楕円 750">
          <a:extLst>
            <a:ext uri="{FF2B5EF4-FFF2-40B4-BE49-F238E27FC236}">
              <a16:creationId xmlns:a16="http://schemas.microsoft.com/office/drawing/2014/main" id="{00000000-0008-0000-0700-0000E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9" name="正方形/長方形 758">
          <a:extLst>
            <a:ext uri="{FF2B5EF4-FFF2-40B4-BE49-F238E27FC236}">
              <a16:creationId xmlns:a16="http://schemas.microsoft.com/office/drawing/2014/main" id="{00000000-0008-0000-0700-0000F7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0" name="正方形/長方形 759">
          <a:extLst>
            <a:ext uri="{FF2B5EF4-FFF2-40B4-BE49-F238E27FC236}">
              <a16:creationId xmlns:a16="http://schemas.microsoft.com/office/drawing/2014/main" id="{00000000-0008-0000-0700-0000F8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1" name="正方形/長方形 760">
          <a:extLst>
            <a:ext uri="{FF2B5EF4-FFF2-40B4-BE49-F238E27FC236}">
              <a16:creationId xmlns:a16="http://schemas.microsoft.com/office/drawing/2014/main" id="{00000000-0008-0000-0700-0000F9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700-0000FA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8" name="直線コネクタ 767">
          <a:extLst>
            <a:ext uri="{FF2B5EF4-FFF2-40B4-BE49-F238E27FC236}">
              <a16:creationId xmlns:a16="http://schemas.microsoft.com/office/drawing/2014/main" id="{00000000-0008-0000-0700-00000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7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3" name="前年度繰上充用金グラフ枠">
          <a:extLst>
            <a:ext uri="{FF2B5EF4-FFF2-40B4-BE49-F238E27FC236}">
              <a16:creationId xmlns:a16="http://schemas.microsoft.com/office/drawing/2014/main" id="{00000000-0008-0000-0700-00000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5" name="前年度繰上充用金最小値テキスト">
          <a:extLst>
            <a:ext uri="{FF2B5EF4-FFF2-40B4-BE49-F238E27FC236}">
              <a16:creationId xmlns:a16="http://schemas.microsoft.com/office/drawing/2014/main" id="{00000000-0008-0000-0700-00000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7" name="前年度繰上充用金最大値テキスト">
          <a:extLst>
            <a:ext uri="{FF2B5EF4-FFF2-40B4-BE49-F238E27FC236}">
              <a16:creationId xmlns:a16="http://schemas.microsoft.com/office/drawing/2014/main" id="{00000000-0008-0000-0700-00000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0" name="前年度繰上充用金平均値テキスト">
          <a:extLst>
            <a:ext uri="{FF2B5EF4-FFF2-40B4-BE49-F238E27FC236}">
              <a16:creationId xmlns:a16="http://schemas.microsoft.com/office/drawing/2014/main" id="{00000000-0008-0000-0700-00000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1" name="フローチャート: 判断 780">
          <a:extLst>
            <a:ext uri="{FF2B5EF4-FFF2-40B4-BE49-F238E27FC236}">
              <a16:creationId xmlns:a16="http://schemas.microsoft.com/office/drawing/2014/main" id="{00000000-0008-0000-0700-00000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3" name="フローチャート: 判断 782">
          <a:extLst>
            <a:ext uri="{FF2B5EF4-FFF2-40B4-BE49-F238E27FC236}">
              <a16:creationId xmlns:a16="http://schemas.microsoft.com/office/drawing/2014/main" id="{00000000-0008-0000-0700-00000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6" name="フローチャート: 判断 785">
          <a:extLst>
            <a:ext uri="{FF2B5EF4-FFF2-40B4-BE49-F238E27FC236}">
              <a16:creationId xmlns:a16="http://schemas.microsoft.com/office/drawing/2014/main" id="{00000000-0008-0000-0700-00001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楕円 797">
          <a:extLst>
            <a:ext uri="{FF2B5EF4-FFF2-40B4-BE49-F238E27FC236}">
              <a16:creationId xmlns:a16="http://schemas.microsoft.com/office/drawing/2014/main" id="{00000000-0008-0000-0700-00001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799" name="前年度繰上充用金該当値テキスト">
          <a:extLst>
            <a:ext uri="{FF2B5EF4-FFF2-40B4-BE49-F238E27FC236}">
              <a16:creationId xmlns:a16="http://schemas.microsoft.com/office/drawing/2014/main" id="{00000000-0008-0000-0700-00001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0" name="楕円 799">
          <a:extLst>
            <a:ext uri="{FF2B5EF4-FFF2-40B4-BE49-F238E27FC236}">
              <a16:creationId xmlns:a16="http://schemas.microsoft.com/office/drawing/2014/main" id="{00000000-0008-0000-0700-00002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08" name="正方形/長方形 807">
          <a:extLst>
            <a:ext uri="{FF2B5EF4-FFF2-40B4-BE49-F238E27FC236}">
              <a16:creationId xmlns:a16="http://schemas.microsoft.com/office/drawing/2014/main" id="{00000000-0008-0000-0700-00002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09" name="正方形/長方形 808">
          <a:extLst>
            <a:ext uri="{FF2B5EF4-FFF2-40B4-BE49-F238E27FC236}">
              <a16:creationId xmlns:a16="http://schemas.microsoft.com/office/drawing/2014/main" id="{00000000-0008-0000-0700-00002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・「民生費」については、保育所移転整備事業に係る天栄保育所新築工事（前払金）、保育所施設敷地造成工事の実施により、前年度より</a:t>
          </a:r>
          <a:r>
            <a:rPr kumimoji="1" lang="en-US" altLang="ja-JP" sz="1300">
              <a:latin typeface="ＭＳ Ｐゴシック" panose="020B0600070205080204" pitchFamily="50" charset="-128"/>
              <a:ea typeface="ＭＳ Ｐゴシック" panose="020B0600070205080204" pitchFamily="50" charset="-128"/>
            </a:rPr>
            <a:t>88,955</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・「農林水産業費」については、産地生産基盤パワーアップ事業補助金の増加により、前年度より</a:t>
          </a:r>
          <a:r>
            <a:rPr kumimoji="1" lang="en-US" altLang="ja-JP" sz="1300">
              <a:latin typeface="ＭＳ Ｐゴシック" panose="020B0600070205080204" pitchFamily="50" charset="-128"/>
              <a:ea typeface="ＭＳ Ｐゴシック" panose="020B0600070205080204" pitchFamily="50" charset="-128"/>
            </a:rPr>
            <a:t>6,498</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・「土木費」については、大雪による除雪委託料の増加や南</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号線道路改良工事の実施により、前年度より</a:t>
          </a:r>
          <a:r>
            <a:rPr kumimoji="1" lang="en-US" altLang="ja-JP" sz="1300">
              <a:latin typeface="ＭＳ Ｐゴシック" panose="020B0600070205080204" pitchFamily="50" charset="-128"/>
              <a:ea typeface="ＭＳ Ｐゴシック" panose="020B0600070205080204" pitchFamily="50" charset="-128"/>
            </a:rPr>
            <a:t>18,308</a:t>
          </a:r>
          <a:r>
            <a:rPr kumimoji="1" lang="ja-JP" altLang="en-US" sz="1300">
              <a:latin typeface="ＭＳ Ｐゴシック" panose="020B0600070205080204" pitchFamily="50" charset="-128"/>
              <a:ea typeface="ＭＳ Ｐゴシック" panose="020B0600070205080204" pitchFamily="50" charset="-128"/>
            </a:rPr>
            <a:t>円増加している。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・「消防費」については、ネットワーク更新工事による福島県総合情報ネットワーク負担金の増加により、前年度より</a:t>
          </a:r>
          <a:r>
            <a:rPr kumimoji="1" lang="en-US" altLang="ja-JP" sz="1300">
              <a:latin typeface="ＭＳ Ｐゴシック" panose="020B0600070205080204" pitchFamily="50" charset="-128"/>
              <a:ea typeface="ＭＳ Ｐゴシック" panose="020B0600070205080204" pitchFamily="50" charset="-128"/>
            </a:rPr>
            <a:t>7,439</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・「教育費」については、遠距離通学タクシー委託料及び小中学校給食無償化に伴う学校給食食材費の増加により、前年度より</a:t>
          </a:r>
          <a:r>
            <a:rPr kumimoji="1" lang="en-US" altLang="ja-JP" sz="1300">
              <a:latin typeface="ＭＳ Ｐゴシック" panose="020B0600070205080204" pitchFamily="50" charset="-128"/>
              <a:ea typeface="ＭＳ Ｐゴシック" panose="020B0600070205080204" pitchFamily="50" charset="-128"/>
            </a:rPr>
            <a:t>16,828</a:t>
          </a:r>
          <a:r>
            <a:rPr kumimoji="1" lang="ja-JP" altLang="en-US" sz="1300">
              <a:latin typeface="ＭＳ Ｐゴシック" panose="020B0600070205080204" pitchFamily="50" charset="-128"/>
              <a:ea typeface="ＭＳ Ｐゴシック" panose="020B0600070205080204" pitchFamily="50" charset="-128"/>
            </a:rPr>
            <a:t>円増加している。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福島県天栄村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年度においては、実質単年度収支は赤字となっているが、財政調整基金を</a:t>
          </a:r>
          <a:r>
            <a:rPr kumimoji="1" lang="en-US" altLang="ja-JP" sz="1400">
              <a:latin typeface="ＭＳ ゴシック" pitchFamily="49" charset="-128"/>
              <a:ea typeface="ＭＳ ゴシック" pitchFamily="49" charset="-128"/>
            </a:rPr>
            <a:t>128</a:t>
          </a:r>
          <a:r>
            <a:rPr kumimoji="1" lang="ja-JP" altLang="en-US" sz="1400">
              <a:latin typeface="ＭＳ ゴシック" pitchFamily="49" charset="-128"/>
              <a:ea typeface="ＭＳ ゴシック" pitchFamily="49" charset="-128"/>
            </a:rPr>
            <a:t>百万円を取り崩したことから、実質収支は黒字となっており、基金残高の標準財政規模を占める割合は前年度より</a:t>
          </a:r>
          <a:r>
            <a:rPr kumimoji="1" lang="en-US" altLang="ja-JP" sz="1400">
              <a:latin typeface="ＭＳ ゴシック" pitchFamily="49" charset="-128"/>
              <a:ea typeface="ＭＳ ゴシック" pitchFamily="49" charset="-128"/>
            </a:rPr>
            <a:t>2.53</a:t>
          </a:r>
          <a:r>
            <a:rPr kumimoji="1" lang="ja-JP" altLang="en-US" sz="1400">
              <a:latin typeface="ＭＳ ゴシック" pitchFamily="49" charset="-128"/>
              <a:ea typeface="ＭＳ ゴシック" pitchFamily="49" charset="-128"/>
            </a:rPr>
            <a:t>ポイント減少した。</a:t>
          </a:r>
        </a:p>
        <a:p>
          <a:r>
            <a:rPr kumimoji="1" lang="ja-JP" altLang="en-US" sz="1400">
              <a:latin typeface="ＭＳ ゴシック" pitchFamily="49" charset="-128"/>
              <a:ea typeface="ＭＳ ゴシック" pitchFamily="49" charset="-128"/>
            </a:rPr>
            <a:t>これまで大規模災害に備え、財政調整基金の積立を行ってきたが、今後、中長期な見通しのもとに標準財政規模の適正な範囲内となるように適正な管理・運営に努める。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福島県天栄村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各会計ともに赤字の発生はなく、適正な事業展開により財政の健全化が図られている。</a:t>
          </a:r>
        </a:p>
        <a:p>
          <a:r>
            <a:rPr kumimoji="1" lang="ja-JP" altLang="en-US" sz="1400">
              <a:latin typeface="ＭＳ ゴシック" pitchFamily="49" charset="-128"/>
              <a:ea typeface="ＭＳ ゴシック" pitchFamily="49" charset="-128"/>
            </a:rPr>
            <a:t>なお、工業用地取得造成事業特別会計においては、未売却資産に係る販売収入見込額も含まれており、販売状況により今後変動する可能性がある。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福島県天栄村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地方債においては、基準財政需要額に算入される地方債充当事業を選別化するとともに、発行額の抑制に努めていることから、元利償還金等もほぼ横ばいで推移している。</a:t>
          </a:r>
        </a:p>
        <a:p>
          <a:r>
            <a:rPr kumimoji="1" lang="ja-JP" altLang="en-US" sz="1400">
              <a:latin typeface="ＭＳ ゴシック" pitchFamily="49" charset="-128"/>
              <a:ea typeface="ＭＳ ゴシック" pitchFamily="49" charset="-128"/>
            </a:rPr>
            <a:t>債務負担行為に基づく支出においては、特別養護老人ホーム償還負担金のみであり、令和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年度で終了する見込みである。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減債基金残高のうち、満期一括償還地方債の償還の財源として積み立てた額はない。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福島県天栄村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年度においては、充当可能財源が将来負担額を上回ったため、将来負担比率は算定されなかった。</a:t>
          </a:r>
        </a:p>
        <a:p>
          <a:r>
            <a:rPr kumimoji="1" lang="ja-JP" altLang="en-US" sz="1400">
              <a:latin typeface="ＭＳ ゴシック" pitchFamily="49" charset="-128"/>
              <a:ea typeface="ＭＳ ゴシック" pitchFamily="49" charset="-128"/>
            </a:rPr>
            <a:t>一般会計等に係る地方債の現在高は、過疎対策事業債等の借入により増加している。</a:t>
          </a:r>
        </a:p>
        <a:p>
          <a:r>
            <a:rPr kumimoji="1" lang="ja-JP" altLang="en-US" sz="1400">
              <a:latin typeface="ＭＳ ゴシック" pitchFamily="49" charset="-128"/>
              <a:ea typeface="ＭＳ ゴシック" pitchFamily="49" charset="-128"/>
            </a:rPr>
            <a:t>公営企業債等繰入見込額は、農業集落排水事業の元金残高の減少に伴い今後も減少見込みである。</a:t>
          </a:r>
        </a:p>
        <a:p>
          <a:r>
            <a:rPr kumimoji="1" lang="ja-JP" altLang="en-US" sz="1400">
              <a:latin typeface="ＭＳ ゴシック" pitchFamily="49" charset="-128"/>
              <a:ea typeface="ＭＳ ゴシック" pitchFamily="49" charset="-128"/>
            </a:rPr>
            <a:t>充当可能基金については、財政調整基金、がんばれ天栄応援基金の取り崩しにより減少している。</a:t>
          </a:r>
        </a:p>
        <a:p>
          <a:r>
            <a:rPr kumimoji="1" lang="ja-JP" altLang="en-US" sz="1400">
              <a:latin typeface="ＭＳ ゴシック" pitchFamily="49" charset="-128"/>
              <a:ea typeface="ＭＳ ゴシック" pitchFamily="49" charset="-128"/>
            </a:rPr>
            <a:t>基準財政需要額算入見込額については、地方債充当事業の選別化を行っており、概ね地方債の現在高に比例している。</a:t>
          </a:r>
        </a:p>
        <a:p>
          <a:r>
            <a:rPr kumimoji="1" lang="ja-JP" altLang="en-US" sz="1400">
              <a:latin typeface="ＭＳ ゴシック" pitchFamily="49" charset="-128"/>
              <a:ea typeface="ＭＳ ゴシック" pitchFamily="49" charset="-128"/>
            </a:rPr>
            <a:t>今後、公共施設の老朽化に伴う施設の改修や自然災害に備えた防災機能の強化・充実を図るための事業が見込まれることに伴い、充当可能な基金の減少が見込まれるため、事業実施の適正化を図り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福島県天栄村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百万円、小規模住宅団地造成事業等の財源としてがんばれ天栄応援基金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百万円、小中学校空調機器整備工事の財源として公共施設整備基金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百万円、がんばれ天栄応援基金に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百万円、公共施設整備基金に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百万円を積み立てたため、基金全体としては、前年度より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公共施設の長寿命化改修や小学校の統合による学校施設の整備等が見込まれるため、公共施設整備基金への積立額の増加を予定している。また、財政調整基金については、標準財政規模の適正な範囲内となるように適正な管理・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公共施設整備基金：公共施設の整備、改修及び維持補修事業のための基金。②がんばれ天栄応援基金：ふるさと納税（寄附金）を財源として村政の振興発展のための基金。③こども未来基金：次代を担うこどもたちの健やかな成長と豊かな心を育む社会の実現のための基金。④除雪車整備基金：除雪車整備事業のための基金。⑤ふるさと水と土保全基金：中山間地域における土地改良施設の機能を適正に発揮させるための基金。⑥人材育成基金：本村を担う人材を育成するための基金。⑦地域福祉基金：地域における福祉活動の促進を図るための基金。⑧森林環境譲与税基金：森林環境譲与税を財源として森林環境の整備を図るための基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①公共施設整備基金：公共施設の整備に備え、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百万円の積立により増加。②がんばれ天栄応援基金：ふるさと納税（寄附金）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百万円の積立により増加。③こども未来基金：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により増加。④除雪車整備基金：積立及び取崩なし。⑤ふるさと水と土保全基金：基金利子分のみ増加。⑥人材育成基金：基金利子分のみ増加。⑦地域福祉基金：基金利子分のみ増加。⑧森林環境譲与税基金：森林環境譲与税</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百万円の積立により増加。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公共施設整備基金：今後、公共施設の長寿命化等が見込まれるため積立予定。②がんばれ天栄応援基金：ふるさと納税（寄附金）の積立と充当可能な事業へ適宜、取り崩し予定。③こども未来基金：充当可能な事業へ適宜、取り崩し予定。④除雪車整備基金：除雪車整備の更新計画を踏まえて積立予定。⑤ふるさと水と土保全基金：充当可能な事業へ適宜、取り崩し予定。⑥人材育成基金：充当可能な事業へ適宜、取り崩し予定。⑦地域福祉基金：充当可能な事業へ適宜、取り崩し予定。⑧森林環境譲与税基金：充当可能な事業へ適宜、取り崩し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歳計剰余金を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百万円積み立てたが、単独事業の実施に必要な財源確保のため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百万円を取り崩しており、前年度より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としているが、東日本大震災の経験から災害等への備え等のため残高の確保に努めるとともに、中長期な見通しのもとに標準財政規模の適正な範囲内となるように財政調整基金の適正な管理・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臨時財政対策債の元利償還金に充当するため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百万円を取り崩したが、普通交付税再算定のうち臨時財政対策債償還基金費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百万円を積み立てており、前年度より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臨時財政対策債償還基金費については、後年度において普通交付税に算入されないことから、公債費の財源とするため取り崩しを実施する。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D713B7B-6FD1-4CF0-BE17-271D6CB3F9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75CF130-8EDC-4D40-A69C-CB811C0D3B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54E8C473-6807-4D59-A405-FC4A21EE5BB5}"/>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561580CE-EBDB-4F92-869C-19314D40A52F}"/>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213E70B2-CBC8-4220-9B73-B89F47BEC1BE}"/>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9B5E53F0-2308-4DDB-BB69-A8A2406D8C3A}"/>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372981D5-F560-4425-8750-935FB5EC1B88}"/>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BFBCA04E-F7A7-4F86-B71A-C4376851435D}"/>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FF0F0487-A4C5-4B8D-A2AD-4E3F7D9824A7}"/>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4D1BD735-3DBF-4562-9DE2-193089709698}"/>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2A8C318F-22CD-438E-AD75-77FFD4537E5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15CE1FCD-DF23-4E49-A386-357D1689A2DE}"/>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B6F5F5F3-4BB3-486B-AC49-D44973D74C0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8F4DF4AC-BC98-49E0-A54E-8C87A72FE0E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福島県天栄村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11863B40-4484-44C1-BE9F-57ECB82DD2F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FF05F9FC-B357-4491-B1C5-2B7C92285E2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141B0574-AB3F-4BCD-AD4D-A5E6C3E8B45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79F42A5E-0481-4277-8E20-4116F42A916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FA3C0FB9-784E-4900-867C-C5C8E8D7128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2E516050-C4CE-45B2-9AE5-331180B2139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5,171
5,090
225.52
5,631,691
5,494,137
121,125
2,974,855
4,273,566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615B2EA6-E131-4E94-BAAB-DCBA44535D7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6B6DFB49-7CB4-4A4B-8DEB-097FA66FC01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CBFE353E-71D2-4979-BF17-405957AE03B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9D7D8246-7912-4191-8929-6208D78E6FD6}"/>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3244B030-5891-4203-BBCA-D0B9C18B383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096D005C-8A96-44FE-9740-9410A910C4C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8C7DB9DE-6E93-4E07-990F-088086BC445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CF34793B-D84C-4FFB-8114-77300B9D0B0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5F82A7D3-5572-42CF-9299-0DC3CDDF6F06}"/>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3B061F59-EC20-4A7A-B934-F6D822B2043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306DE780-60B1-457B-87A0-7D175D22447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D5A9474E-C64E-497B-83C1-9C6405C8676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D98A2DA3-0F37-48F3-9775-DFA1352497D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3F371E79-F279-4AB3-8DC0-65EFC88C18D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A8F0D713-2091-443B-B0FD-AA2718787BA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DF713E49-75B3-486A-9F88-734773F52CB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72B9E512-83AA-4454-88AD-8D08EFA52F5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CC01A5E2-E54A-4A4A-887C-EF73B814401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1773C870-D1E3-4250-9EB0-06F0B54B603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DEB73793-9125-4615-8D60-283E81CD88E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12356DB1-4E91-4D7C-AE97-E8DB6948160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A94182B2-EA10-4A8D-8E6B-A812A06A4B12}"/>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3EE261B3-4A2A-4FDC-A025-30501D2E0BC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22CE22D3-EB5C-498A-83D9-5EB20BAAAFC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15A69284-C9DE-4912-8354-837BC3FA561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BE36390E-16AC-43EC-8BE4-B46D1165A6D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3EBAC85C-1CC5-4AE8-9962-844F9E5CFE9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405BE1B6-8194-4755-8972-56CC3FE3746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D6253A93-1966-4E5B-AB2B-A5CF8003D8D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F1C504FE-FBBB-4E57-90E2-7A4413AF0DE2}"/>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C0A04294-8773-48B6-9E60-D75F1552C18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A9E0E570-D16F-4E0D-8AD4-7BBA9826FE9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66E97511-4523-40AA-8AFB-354EE046967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E5AE25C9-9CB4-4835-8E3C-98AC58DB19C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21B61E14-EF5D-4B15-AF73-E18E5A9639B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類似団体を下回っているが、耐用年数を超えて使用している施設も多く、今後も指標の上昇が見込まれる。今後も公共施設等総合管理計画に基づいた施設の維持管理を適切に進め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F80DED51-DA5B-4E28-8FA0-A72195DEC8D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788918AA-0D19-4B31-A4ED-3AC66A3A516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A4038065-88B8-467B-9868-9D068D5CB562}"/>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0" name="直線コネクタ 59">
          <a:extLst>
            <a:ext uri="{FF2B5EF4-FFF2-40B4-BE49-F238E27FC236}">
              <a16:creationId xmlns:a16="http://schemas.microsoft.com/office/drawing/2014/main" id="{D4F9C948-9123-457D-B9BA-0FBBF8EB0333}"/>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1" name="テキスト ボックス 60">
          <a:extLst>
            <a:ext uri="{FF2B5EF4-FFF2-40B4-BE49-F238E27FC236}">
              <a16:creationId xmlns:a16="http://schemas.microsoft.com/office/drawing/2014/main" id="{5E8631B1-0ED1-433D-8856-2A437989C06C}"/>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2" name="直線コネクタ 61">
          <a:extLst>
            <a:ext uri="{FF2B5EF4-FFF2-40B4-BE49-F238E27FC236}">
              <a16:creationId xmlns:a16="http://schemas.microsoft.com/office/drawing/2014/main" id="{53BB4059-6894-4912-AE11-6E3977DD3E6E}"/>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3" name="テキスト ボックス 62">
          <a:extLst>
            <a:ext uri="{FF2B5EF4-FFF2-40B4-BE49-F238E27FC236}">
              <a16:creationId xmlns:a16="http://schemas.microsoft.com/office/drawing/2014/main" id="{6946924C-94E1-42F0-8631-664AEF38E42B}"/>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4" name="直線コネクタ 63">
          <a:extLst>
            <a:ext uri="{FF2B5EF4-FFF2-40B4-BE49-F238E27FC236}">
              <a16:creationId xmlns:a16="http://schemas.microsoft.com/office/drawing/2014/main" id="{96D1CC54-C0EA-461B-B116-323051425E73}"/>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5" name="テキスト ボックス 64">
          <a:extLst>
            <a:ext uri="{FF2B5EF4-FFF2-40B4-BE49-F238E27FC236}">
              <a16:creationId xmlns:a16="http://schemas.microsoft.com/office/drawing/2014/main" id="{6AE671D2-1DDD-4C4C-939A-FDD13FCECF4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6" name="直線コネクタ 65">
          <a:extLst>
            <a:ext uri="{FF2B5EF4-FFF2-40B4-BE49-F238E27FC236}">
              <a16:creationId xmlns:a16="http://schemas.microsoft.com/office/drawing/2014/main" id="{F790D28C-C7A8-4485-B20D-CB6C28ED625E}"/>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7" name="テキスト ボックス 66">
          <a:extLst>
            <a:ext uri="{FF2B5EF4-FFF2-40B4-BE49-F238E27FC236}">
              <a16:creationId xmlns:a16="http://schemas.microsoft.com/office/drawing/2014/main" id="{61276CF8-7281-41AB-BB47-51E67F4D822F}"/>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5FC2BB27-A750-4093-8A1D-3F452ACFB40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343E535D-408F-4329-996F-903D7120D3BB}"/>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9C3104E0-8202-481F-8EEB-81B848719D3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71" name="直線コネクタ 70">
          <a:extLst>
            <a:ext uri="{FF2B5EF4-FFF2-40B4-BE49-F238E27FC236}">
              <a16:creationId xmlns:a16="http://schemas.microsoft.com/office/drawing/2014/main" id="{8D7189C6-AB33-4DA5-A2AB-24CEADA3DC2F}"/>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2" name="有形固定資産減価償却率最小値テキスト">
          <a:extLst>
            <a:ext uri="{FF2B5EF4-FFF2-40B4-BE49-F238E27FC236}">
              <a16:creationId xmlns:a16="http://schemas.microsoft.com/office/drawing/2014/main" id="{AC0A237A-89BD-4023-8EE1-582384C727D6}"/>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3" name="直線コネクタ 72">
          <a:extLst>
            <a:ext uri="{FF2B5EF4-FFF2-40B4-BE49-F238E27FC236}">
              <a16:creationId xmlns:a16="http://schemas.microsoft.com/office/drawing/2014/main" id="{C5F22213-E4FF-44D6-B416-70FF50E37051}"/>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4" name="有形固定資産減価償却率最大値テキスト">
          <a:extLst>
            <a:ext uri="{FF2B5EF4-FFF2-40B4-BE49-F238E27FC236}">
              <a16:creationId xmlns:a16="http://schemas.microsoft.com/office/drawing/2014/main" id="{0C8D2967-B2FE-4A17-B890-01BA51C9BEE9}"/>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5" name="直線コネクタ 74">
          <a:extLst>
            <a:ext uri="{FF2B5EF4-FFF2-40B4-BE49-F238E27FC236}">
              <a16:creationId xmlns:a16="http://schemas.microsoft.com/office/drawing/2014/main" id="{B69D3F09-328D-4C5A-8E1E-447B1577164E}"/>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76" name="有形固定資産減価償却率平均値テキスト">
          <a:extLst>
            <a:ext uri="{FF2B5EF4-FFF2-40B4-BE49-F238E27FC236}">
              <a16:creationId xmlns:a16="http://schemas.microsoft.com/office/drawing/2014/main" id="{24DEC773-D448-4AEC-905B-254669D28914}"/>
            </a:ext>
          </a:extLst>
        </xdr:cNvPr>
        <xdr:cNvSpPr txBox="1"/>
      </xdr:nvSpPr>
      <xdr:spPr>
        <a:xfrm>
          <a:off x="4813300" y="5921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7" name="フローチャート: 判断 76">
          <a:extLst>
            <a:ext uri="{FF2B5EF4-FFF2-40B4-BE49-F238E27FC236}">
              <a16:creationId xmlns:a16="http://schemas.microsoft.com/office/drawing/2014/main" id="{D67958CD-4276-4329-97F7-10DAB99E166E}"/>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8" name="フローチャート: 判断 77">
          <a:extLst>
            <a:ext uri="{FF2B5EF4-FFF2-40B4-BE49-F238E27FC236}">
              <a16:creationId xmlns:a16="http://schemas.microsoft.com/office/drawing/2014/main" id="{B326A6BF-F758-4A88-952B-20867A923E38}"/>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9" name="フローチャート: 判断 78">
          <a:extLst>
            <a:ext uri="{FF2B5EF4-FFF2-40B4-BE49-F238E27FC236}">
              <a16:creationId xmlns:a16="http://schemas.microsoft.com/office/drawing/2014/main" id="{363ADD38-DA25-4710-9D53-6A44811F5FCD}"/>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80" name="フローチャート: 判断 79">
          <a:extLst>
            <a:ext uri="{FF2B5EF4-FFF2-40B4-BE49-F238E27FC236}">
              <a16:creationId xmlns:a16="http://schemas.microsoft.com/office/drawing/2014/main" id="{DE85D76E-730E-4E0D-A76C-AFFC1B9A40E8}"/>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1" name="フローチャート: 判断 80">
          <a:extLst>
            <a:ext uri="{FF2B5EF4-FFF2-40B4-BE49-F238E27FC236}">
              <a16:creationId xmlns:a16="http://schemas.microsoft.com/office/drawing/2014/main" id="{FE42A70D-D5E6-4DC3-9BFA-AA94C758118F}"/>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9F0DCD1A-A74A-47C6-B390-A12305B2335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718E3CA0-0F58-4878-A8ED-65A7E3C2267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AF05C8C4-225E-4823-8E32-A6D0C06CE42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3C40AA5F-E760-4C8A-B3DD-46DBFB00C13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B4E019C4-3409-45E6-9B6B-B75835C528B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165608</xdr:rowOff>
    </xdr:from>
    <xdr:to>
      <xdr:col>23</xdr:col>
      <xdr:colOff>136525</xdr:colOff>
      <xdr:row>29</xdr:row>
      <xdr:rowOff>95758</xdr:rowOff>
    </xdr:to>
    <xdr:sp macro="" textlink="">
      <xdr:nvSpPr>
        <xdr:cNvPr id="87" name="楕円 86">
          <a:extLst>
            <a:ext uri="{FF2B5EF4-FFF2-40B4-BE49-F238E27FC236}">
              <a16:creationId xmlns:a16="http://schemas.microsoft.com/office/drawing/2014/main" id="{A6BA3800-EAF0-46B6-84FE-A9E8ED49909E}"/>
            </a:ext>
          </a:extLst>
        </xdr:cNvPr>
        <xdr:cNvSpPr/>
      </xdr:nvSpPr>
      <xdr:spPr>
        <a:xfrm>
          <a:off x="4711700" y="573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17035</xdr:rowOff>
    </xdr:from>
    <xdr:ext cx="405111" cy="259045"/>
    <xdr:sp macro="" textlink="">
      <xdr:nvSpPr>
        <xdr:cNvPr id="88" name="有形固定資産減価償却率該当値テキスト">
          <a:extLst>
            <a:ext uri="{FF2B5EF4-FFF2-40B4-BE49-F238E27FC236}">
              <a16:creationId xmlns:a16="http://schemas.microsoft.com/office/drawing/2014/main" id="{50D4C3E4-713D-4FA8-8448-BE2807DD34A2}"/>
            </a:ext>
          </a:extLst>
        </xdr:cNvPr>
        <xdr:cNvSpPr txBox="1"/>
      </xdr:nvSpPr>
      <xdr:spPr>
        <a:xfrm>
          <a:off x="4813300" y="558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133223</xdr:rowOff>
    </xdr:from>
    <xdr:to>
      <xdr:col>19</xdr:col>
      <xdr:colOff>187325</xdr:colOff>
      <xdr:row>29</xdr:row>
      <xdr:rowOff>63373</xdr:rowOff>
    </xdr:to>
    <xdr:sp macro="" textlink="">
      <xdr:nvSpPr>
        <xdr:cNvPr id="89" name="楕円 88">
          <a:extLst>
            <a:ext uri="{FF2B5EF4-FFF2-40B4-BE49-F238E27FC236}">
              <a16:creationId xmlns:a16="http://schemas.microsoft.com/office/drawing/2014/main" id="{FF68573A-C5F9-4707-830F-CEF373763162}"/>
            </a:ext>
          </a:extLst>
        </xdr:cNvPr>
        <xdr:cNvSpPr/>
      </xdr:nvSpPr>
      <xdr:spPr>
        <a:xfrm>
          <a:off x="4000500" y="5705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12573</xdr:rowOff>
    </xdr:from>
    <xdr:to>
      <xdr:col>23</xdr:col>
      <xdr:colOff>85725</xdr:colOff>
      <xdr:row>29</xdr:row>
      <xdr:rowOff>44958</xdr:rowOff>
    </xdr:to>
    <xdr:cxnSp macro="">
      <xdr:nvCxnSpPr>
        <xdr:cNvPr id="90" name="直線コネクタ 89">
          <a:extLst>
            <a:ext uri="{FF2B5EF4-FFF2-40B4-BE49-F238E27FC236}">
              <a16:creationId xmlns:a16="http://schemas.microsoft.com/office/drawing/2014/main" id="{83439973-5282-49E8-8D6D-3F9B2D4F365B}"/>
            </a:ext>
          </a:extLst>
        </xdr:cNvPr>
        <xdr:cNvCxnSpPr/>
      </xdr:nvCxnSpPr>
      <xdr:spPr>
        <a:xfrm>
          <a:off x="4051300" y="5756148"/>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102997</xdr:rowOff>
    </xdr:from>
    <xdr:to>
      <xdr:col>15</xdr:col>
      <xdr:colOff>187325</xdr:colOff>
      <xdr:row>29</xdr:row>
      <xdr:rowOff>33147</xdr:rowOff>
    </xdr:to>
    <xdr:sp macro="" textlink="">
      <xdr:nvSpPr>
        <xdr:cNvPr id="91" name="楕円 90">
          <a:extLst>
            <a:ext uri="{FF2B5EF4-FFF2-40B4-BE49-F238E27FC236}">
              <a16:creationId xmlns:a16="http://schemas.microsoft.com/office/drawing/2014/main" id="{6668CBF6-66CA-4397-8364-BCF38DBB8581}"/>
            </a:ext>
          </a:extLst>
        </xdr:cNvPr>
        <xdr:cNvSpPr/>
      </xdr:nvSpPr>
      <xdr:spPr>
        <a:xfrm>
          <a:off x="3238500" y="567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153797</xdr:rowOff>
    </xdr:from>
    <xdr:to>
      <xdr:col>19</xdr:col>
      <xdr:colOff>136525</xdr:colOff>
      <xdr:row>29</xdr:row>
      <xdr:rowOff>12573</xdr:rowOff>
    </xdr:to>
    <xdr:cxnSp macro="">
      <xdr:nvCxnSpPr>
        <xdr:cNvPr id="92" name="直線コネクタ 91">
          <a:extLst>
            <a:ext uri="{FF2B5EF4-FFF2-40B4-BE49-F238E27FC236}">
              <a16:creationId xmlns:a16="http://schemas.microsoft.com/office/drawing/2014/main" id="{54CF97C8-30E8-4619-BDB9-288C78B04017}"/>
            </a:ext>
          </a:extLst>
        </xdr:cNvPr>
        <xdr:cNvCxnSpPr/>
      </xdr:nvCxnSpPr>
      <xdr:spPr>
        <a:xfrm>
          <a:off x="3289300" y="5725922"/>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94361</xdr:rowOff>
    </xdr:from>
    <xdr:to>
      <xdr:col>11</xdr:col>
      <xdr:colOff>187325</xdr:colOff>
      <xdr:row>29</xdr:row>
      <xdr:rowOff>24511</xdr:rowOff>
    </xdr:to>
    <xdr:sp macro="" textlink="">
      <xdr:nvSpPr>
        <xdr:cNvPr id="93" name="楕円 92">
          <a:extLst>
            <a:ext uri="{FF2B5EF4-FFF2-40B4-BE49-F238E27FC236}">
              <a16:creationId xmlns:a16="http://schemas.microsoft.com/office/drawing/2014/main" id="{EDEFB229-E636-4F3D-8FD6-EFCE2D477F82}"/>
            </a:ext>
          </a:extLst>
        </xdr:cNvPr>
        <xdr:cNvSpPr/>
      </xdr:nvSpPr>
      <xdr:spPr>
        <a:xfrm>
          <a:off x="2476500" y="5666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145161</xdr:rowOff>
    </xdr:from>
    <xdr:to>
      <xdr:col>15</xdr:col>
      <xdr:colOff>136525</xdr:colOff>
      <xdr:row>28</xdr:row>
      <xdr:rowOff>153797</xdr:rowOff>
    </xdr:to>
    <xdr:cxnSp macro="">
      <xdr:nvCxnSpPr>
        <xdr:cNvPr id="94" name="直線コネクタ 93">
          <a:extLst>
            <a:ext uri="{FF2B5EF4-FFF2-40B4-BE49-F238E27FC236}">
              <a16:creationId xmlns:a16="http://schemas.microsoft.com/office/drawing/2014/main" id="{0FB326BC-5761-486B-BDB7-3DD12D3E3191}"/>
            </a:ext>
          </a:extLst>
        </xdr:cNvPr>
        <xdr:cNvCxnSpPr/>
      </xdr:nvCxnSpPr>
      <xdr:spPr>
        <a:xfrm>
          <a:off x="2527300" y="5717286"/>
          <a:ext cx="7620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61976</xdr:rowOff>
    </xdr:from>
    <xdr:to>
      <xdr:col>7</xdr:col>
      <xdr:colOff>187325</xdr:colOff>
      <xdr:row>28</xdr:row>
      <xdr:rowOff>163576</xdr:rowOff>
    </xdr:to>
    <xdr:sp macro="" textlink="">
      <xdr:nvSpPr>
        <xdr:cNvPr id="95" name="楕円 94">
          <a:extLst>
            <a:ext uri="{FF2B5EF4-FFF2-40B4-BE49-F238E27FC236}">
              <a16:creationId xmlns:a16="http://schemas.microsoft.com/office/drawing/2014/main" id="{E849D7B8-C383-4D74-B863-4779C123AE12}"/>
            </a:ext>
          </a:extLst>
        </xdr:cNvPr>
        <xdr:cNvSpPr/>
      </xdr:nvSpPr>
      <xdr:spPr>
        <a:xfrm>
          <a:off x="1714500" y="563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112776</xdr:rowOff>
    </xdr:from>
    <xdr:to>
      <xdr:col>11</xdr:col>
      <xdr:colOff>136525</xdr:colOff>
      <xdr:row>28</xdr:row>
      <xdr:rowOff>145161</xdr:rowOff>
    </xdr:to>
    <xdr:cxnSp macro="">
      <xdr:nvCxnSpPr>
        <xdr:cNvPr id="96" name="直線コネクタ 95">
          <a:extLst>
            <a:ext uri="{FF2B5EF4-FFF2-40B4-BE49-F238E27FC236}">
              <a16:creationId xmlns:a16="http://schemas.microsoft.com/office/drawing/2014/main" id="{798AF1DE-EDEA-48BC-80B2-E263CC4A8B2B}"/>
            </a:ext>
          </a:extLst>
        </xdr:cNvPr>
        <xdr:cNvCxnSpPr/>
      </xdr:nvCxnSpPr>
      <xdr:spPr>
        <a:xfrm>
          <a:off x="1765300" y="5684901"/>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97" name="n_1aveValue有形固定資産減価償却率">
          <a:extLst>
            <a:ext uri="{FF2B5EF4-FFF2-40B4-BE49-F238E27FC236}">
              <a16:creationId xmlns:a16="http://schemas.microsoft.com/office/drawing/2014/main" id="{3AFC2996-28C9-4A44-A3C0-A8C8142736B9}"/>
            </a:ext>
          </a:extLst>
        </xdr:cNvPr>
        <xdr:cNvSpPr txBox="1"/>
      </xdr:nvSpPr>
      <xdr:spPr>
        <a:xfrm>
          <a:off x="38360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98" name="n_2aveValue有形固定資産減価償却率">
          <a:extLst>
            <a:ext uri="{FF2B5EF4-FFF2-40B4-BE49-F238E27FC236}">
              <a16:creationId xmlns:a16="http://schemas.microsoft.com/office/drawing/2014/main" id="{F9CD1D02-9774-4D8F-8686-0E489BF3437E}"/>
            </a:ext>
          </a:extLst>
        </xdr:cNvPr>
        <xdr:cNvSpPr txBox="1"/>
      </xdr:nvSpPr>
      <xdr:spPr>
        <a:xfrm>
          <a:off x="3086744" y="60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99" name="n_3aveValue有形固定資産減価償却率">
          <a:extLst>
            <a:ext uri="{FF2B5EF4-FFF2-40B4-BE49-F238E27FC236}">
              <a16:creationId xmlns:a16="http://schemas.microsoft.com/office/drawing/2014/main" id="{07DFE50B-ABDC-4155-84FF-F903EBF5418F}"/>
            </a:ext>
          </a:extLst>
        </xdr:cNvPr>
        <xdr:cNvSpPr txBox="1"/>
      </xdr:nvSpPr>
      <xdr:spPr>
        <a:xfrm>
          <a:off x="2324744" y="599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100" name="n_4aveValue有形固定資産減価償却率">
          <a:extLst>
            <a:ext uri="{FF2B5EF4-FFF2-40B4-BE49-F238E27FC236}">
              <a16:creationId xmlns:a16="http://schemas.microsoft.com/office/drawing/2014/main" id="{688DAA12-9B76-44B2-B86F-710BFEFBC92E}"/>
            </a:ext>
          </a:extLst>
        </xdr:cNvPr>
        <xdr:cNvSpPr txBox="1"/>
      </xdr:nvSpPr>
      <xdr:spPr>
        <a:xfrm>
          <a:off x="1562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79900</xdr:rowOff>
    </xdr:from>
    <xdr:ext cx="405111" cy="259045"/>
    <xdr:sp macro="" textlink="">
      <xdr:nvSpPr>
        <xdr:cNvPr id="101" name="n_1mainValue有形固定資産減価償却率">
          <a:extLst>
            <a:ext uri="{FF2B5EF4-FFF2-40B4-BE49-F238E27FC236}">
              <a16:creationId xmlns:a16="http://schemas.microsoft.com/office/drawing/2014/main" id="{B87CDDE3-13F2-4112-AAC8-0F9E1EB05AF2}"/>
            </a:ext>
          </a:extLst>
        </xdr:cNvPr>
        <xdr:cNvSpPr txBox="1"/>
      </xdr:nvSpPr>
      <xdr:spPr>
        <a:xfrm>
          <a:off x="3836044" y="5480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49674</xdr:rowOff>
    </xdr:from>
    <xdr:ext cx="405111" cy="259045"/>
    <xdr:sp macro="" textlink="">
      <xdr:nvSpPr>
        <xdr:cNvPr id="102" name="n_2mainValue有形固定資産減価償却率">
          <a:extLst>
            <a:ext uri="{FF2B5EF4-FFF2-40B4-BE49-F238E27FC236}">
              <a16:creationId xmlns:a16="http://schemas.microsoft.com/office/drawing/2014/main" id="{0EE32726-C1C7-4C84-83EF-0104E1E08619}"/>
            </a:ext>
          </a:extLst>
        </xdr:cNvPr>
        <xdr:cNvSpPr txBox="1"/>
      </xdr:nvSpPr>
      <xdr:spPr>
        <a:xfrm>
          <a:off x="3086744" y="5450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41038</xdr:rowOff>
    </xdr:from>
    <xdr:ext cx="405111" cy="259045"/>
    <xdr:sp macro="" textlink="">
      <xdr:nvSpPr>
        <xdr:cNvPr id="103" name="n_3mainValue有形固定資産減価償却率">
          <a:extLst>
            <a:ext uri="{FF2B5EF4-FFF2-40B4-BE49-F238E27FC236}">
              <a16:creationId xmlns:a16="http://schemas.microsoft.com/office/drawing/2014/main" id="{B7412F48-3765-43D6-816E-EB67524D7BFD}"/>
            </a:ext>
          </a:extLst>
        </xdr:cNvPr>
        <xdr:cNvSpPr txBox="1"/>
      </xdr:nvSpPr>
      <xdr:spPr>
        <a:xfrm>
          <a:off x="2324744" y="5441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8653</xdr:rowOff>
    </xdr:from>
    <xdr:ext cx="405111" cy="259045"/>
    <xdr:sp macro="" textlink="">
      <xdr:nvSpPr>
        <xdr:cNvPr id="104" name="n_4mainValue有形固定資産減価償却率">
          <a:extLst>
            <a:ext uri="{FF2B5EF4-FFF2-40B4-BE49-F238E27FC236}">
              <a16:creationId xmlns:a16="http://schemas.microsoft.com/office/drawing/2014/main" id="{DAB4CBE4-EF1F-47A0-96B6-0C9D4EFC8D0C}"/>
            </a:ext>
          </a:extLst>
        </xdr:cNvPr>
        <xdr:cNvSpPr txBox="1"/>
      </xdr:nvSpPr>
      <xdr:spPr>
        <a:xfrm>
          <a:off x="1562744" y="5409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1975B175-9756-4182-A9EA-9D4603C6560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4BBD4B74-91CA-43C9-BF76-00159AE3B4A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3EF25450-4463-4158-AD83-0DC50D86EB3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[ 310.5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48921800-273B-497E-97D8-7CAA033DAA5B}"/>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E06FAF64-66C4-4E1E-9E93-9A4D8F51BB3B}"/>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09B74BF6-2AE1-40F2-BE7B-D61062B113C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E1A5A9D7-A2E3-4019-87EC-6C68F5D8D93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D1C2349A-DC9A-491C-A801-CEDB31460E0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4B6BDC9C-63BC-414D-B325-06C75187598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22707C57-AE87-4B91-B0EF-52D3C1F1B63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BC56668C-764B-4BB6-8E92-51DB565335D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62A6C1BD-1D0B-4A50-9F8C-8344C41A3F6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1AB51C69-6769-4D17-AA2E-8429166D00A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地方債現在高の増加により、債務償還比率は前年度より</a:t>
          </a:r>
          <a:r>
            <a:rPr kumimoji="1" lang="en-US" altLang="ja-JP" sz="1100">
              <a:solidFill>
                <a:schemeClr val="tx1"/>
              </a:solidFill>
              <a:effectLst/>
              <a:latin typeface="+mn-lt"/>
              <a:ea typeface="+mn-ea"/>
              <a:cs typeface="+mn-cs"/>
            </a:rPr>
            <a:t>61.7</a:t>
          </a:r>
          <a:r>
            <a:rPr kumimoji="1" lang="ja-JP" altLang="ja-JP" sz="1100">
              <a:solidFill>
                <a:schemeClr val="tx1"/>
              </a:solidFill>
              <a:effectLst/>
              <a:latin typeface="+mn-lt"/>
              <a:ea typeface="+mn-ea"/>
              <a:cs typeface="+mn-cs"/>
            </a:rPr>
            <a:t>ポイント増加、類似団体を</a:t>
          </a:r>
          <a:r>
            <a:rPr kumimoji="1" lang="ja-JP" altLang="en-US" sz="1100">
              <a:solidFill>
                <a:schemeClr val="tx1"/>
              </a:solidFill>
              <a:effectLst/>
              <a:latin typeface="+mn-lt"/>
              <a:ea typeface="+mn-ea"/>
              <a:cs typeface="+mn-cs"/>
            </a:rPr>
            <a:t>やや上</a:t>
          </a:r>
          <a:r>
            <a:rPr kumimoji="1" lang="ja-JP" altLang="ja-JP" sz="1100">
              <a:solidFill>
                <a:schemeClr val="tx1"/>
              </a:solidFill>
              <a:effectLst/>
              <a:latin typeface="+mn-lt"/>
              <a:ea typeface="+mn-ea"/>
              <a:cs typeface="+mn-cs"/>
            </a:rPr>
            <a:t>回っている。今後</a:t>
          </a:r>
          <a:r>
            <a:rPr kumimoji="1" lang="ja-JP" altLang="en-US" sz="1100">
              <a:solidFill>
                <a:schemeClr val="tx1"/>
              </a:solidFill>
              <a:effectLst/>
              <a:latin typeface="+mn-lt"/>
              <a:ea typeface="+mn-ea"/>
              <a:cs typeface="+mn-cs"/>
            </a:rPr>
            <a:t>は</a:t>
          </a:r>
          <a:r>
            <a:rPr kumimoji="1" lang="ja-JP" altLang="ja-JP" sz="1100">
              <a:solidFill>
                <a:schemeClr val="tx1"/>
              </a:solidFill>
              <a:effectLst/>
              <a:latin typeface="+mn-lt"/>
              <a:ea typeface="+mn-ea"/>
              <a:cs typeface="+mn-cs"/>
            </a:rPr>
            <a:t>地方債の新規発行の抑制や、充当可能財源の確保に取り組んでいく。</a:t>
          </a:r>
          <a:endParaRPr lang="ja-JP" altLang="ja-JP">
            <a:solidFill>
              <a:schemeClr val="tx1"/>
            </a:solidFill>
            <a:effectLst/>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53B44AA2-B023-46EE-B7D8-CB5495A7636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CD6369D3-E73D-4125-BBC2-57D2DB6E2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2BC6951E-B2BA-483D-902C-DEE1AD0EE13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a:extLst>
            <a:ext uri="{FF2B5EF4-FFF2-40B4-BE49-F238E27FC236}">
              <a16:creationId xmlns:a16="http://schemas.microsoft.com/office/drawing/2014/main" id="{F85BF1A0-2006-4AF5-BEC6-DE1ACA2E004F}"/>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a:extLst>
            <a:ext uri="{FF2B5EF4-FFF2-40B4-BE49-F238E27FC236}">
              <a16:creationId xmlns:a16="http://schemas.microsoft.com/office/drawing/2014/main" id="{9CB87B63-3E9B-47E9-A7D1-58CE91369C03}"/>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a:extLst>
            <a:ext uri="{FF2B5EF4-FFF2-40B4-BE49-F238E27FC236}">
              <a16:creationId xmlns:a16="http://schemas.microsoft.com/office/drawing/2014/main" id="{F0D727A9-C2B9-4DF4-B6DE-F406AD293B9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4" name="テキスト ボックス 123">
          <a:extLst>
            <a:ext uri="{FF2B5EF4-FFF2-40B4-BE49-F238E27FC236}">
              <a16:creationId xmlns:a16="http://schemas.microsoft.com/office/drawing/2014/main" id="{67E8540A-77E3-4095-8A61-DD30E52E588E}"/>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a:extLst>
            <a:ext uri="{FF2B5EF4-FFF2-40B4-BE49-F238E27FC236}">
              <a16:creationId xmlns:a16="http://schemas.microsoft.com/office/drawing/2014/main" id="{3CBC9EE0-A4A4-4178-86C2-BB524E488865}"/>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a:extLst>
            <a:ext uri="{FF2B5EF4-FFF2-40B4-BE49-F238E27FC236}">
              <a16:creationId xmlns:a16="http://schemas.microsoft.com/office/drawing/2014/main" id="{66D98298-5F6E-48AF-BFFB-9F9AF2DB6C66}"/>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a:extLst>
            <a:ext uri="{FF2B5EF4-FFF2-40B4-BE49-F238E27FC236}">
              <a16:creationId xmlns:a16="http://schemas.microsoft.com/office/drawing/2014/main" id="{1C6BEC7E-A741-42B1-A5AD-313B56B6A845}"/>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a:extLst>
            <a:ext uri="{FF2B5EF4-FFF2-40B4-BE49-F238E27FC236}">
              <a16:creationId xmlns:a16="http://schemas.microsoft.com/office/drawing/2014/main" id="{E3748F40-5353-48FB-BF28-9C0C808740EF}"/>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a:extLst>
            <a:ext uri="{FF2B5EF4-FFF2-40B4-BE49-F238E27FC236}">
              <a16:creationId xmlns:a16="http://schemas.microsoft.com/office/drawing/2014/main" id="{E1FC0FF9-508E-4901-9526-D6B35CD8AB39}"/>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a:extLst>
            <a:ext uri="{FF2B5EF4-FFF2-40B4-BE49-F238E27FC236}">
              <a16:creationId xmlns:a16="http://schemas.microsoft.com/office/drawing/2014/main" id="{518BF375-7E50-43AD-A3F0-326784B19574}"/>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a:extLst>
            <a:ext uri="{FF2B5EF4-FFF2-40B4-BE49-F238E27FC236}">
              <a16:creationId xmlns:a16="http://schemas.microsoft.com/office/drawing/2014/main" id="{82E9EE55-06BA-43EF-8F74-E3AF75861AD4}"/>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a:extLst>
            <a:ext uri="{FF2B5EF4-FFF2-40B4-BE49-F238E27FC236}">
              <a16:creationId xmlns:a16="http://schemas.microsoft.com/office/drawing/2014/main" id="{2D44061E-2F65-42BB-8513-75AE39405F94}"/>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54D7BA9F-4CF5-4085-BEB0-28A23672F5EB}"/>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527107E5-2EF4-40EB-BD02-F884FA24C7C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5" name="直線コネクタ 134">
          <a:extLst>
            <a:ext uri="{FF2B5EF4-FFF2-40B4-BE49-F238E27FC236}">
              <a16:creationId xmlns:a16="http://schemas.microsoft.com/office/drawing/2014/main" id="{65D28BA2-92D9-4CCB-B4B8-7C56DD0FBBAD}"/>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6" name="債務償還比率最小値テキスト">
          <a:extLst>
            <a:ext uri="{FF2B5EF4-FFF2-40B4-BE49-F238E27FC236}">
              <a16:creationId xmlns:a16="http://schemas.microsoft.com/office/drawing/2014/main" id="{56CD1B73-4A5F-4EEE-9A34-FB14216EBC78}"/>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7" name="直線コネクタ 136">
          <a:extLst>
            <a:ext uri="{FF2B5EF4-FFF2-40B4-BE49-F238E27FC236}">
              <a16:creationId xmlns:a16="http://schemas.microsoft.com/office/drawing/2014/main" id="{4B000173-C37B-41C4-B084-E78657ADF6EF}"/>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a:extLst>
            <a:ext uri="{FF2B5EF4-FFF2-40B4-BE49-F238E27FC236}">
              <a16:creationId xmlns:a16="http://schemas.microsoft.com/office/drawing/2014/main" id="{332A1001-14A3-4F8A-8A02-2848D43337AF}"/>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40568132-4F69-4EBC-B44D-E0217522FBD2}"/>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40" name="債務償還比率平均値テキスト">
          <a:extLst>
            <a:ext uri="{FF2B5EF4-FFF2-40B4-BE49-F238E27FC236}">
              <a16:creationId xmlns:a16="http://schemas.microsoft.com/office/drawing/2014/main" id="{11893CFC-2440-4760-B4C2-6A2BABDB7CEE}"/>
            </a:ext>
          </a:extLst>
        </xdr:cNvPr>
        <xdr:cNvSpPr txBox="1"/>
      </xdr:nvSpPr>
      <xdr:spPr>
        <a:xfrm>
          <a:off x="14846300" y="5510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41" name="フローチャート: 判断 140">
          <a:extLst>
            <a:ext uri="{FF2B5EF4-FFF2-40B4-BE49-F238E27FC236}">
              <a16:creationId xmlns:a16="http://schemas.microsoft.com/office/drawing/2014/main" id="{CCFE09D7-93FB-4FF3-B05F-0E51EBF67A43}"/>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2" name="フローチャート: 判断 141">
          <a:extLst>
            <a:ext uri="{FF2B5EF4-FFF2-40B4-BE49-F238E27FC236}">
              <a16:creationId xmlns:a16="http://schemas.microsoft.com/office/drawing/2014/main" id="{FE4D4E4D-6B08-4A6C-851E-3D8258DFF97B}"/>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3" name="フローチャート: 判断 142">
          <a:extLst>
            <a:ext uri="{FF2B5EF4-FFF2-40B4-BE49-F238E27FC236}">
              <a16:creationId xmlns:a16="http://schemas.microsoft.com/office/drawing/2014/main" id="{B8D0EFDD-0E1D-44DC-9279-89FDD1E6CF68}"/>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4" name="フローチャート: 判断 143">
          <a:extLst>
            <a:ext uri="{FF2B5EF4-FFF2-40B4-BE49-F238E27FC236}">
              <a16:creationId xmlns:a16="http://schemas.microsoft.com/office/drawing/2014/main" id="{B183F6DC-CE12-4ADA-AF92-1F1F23B329FC}"/>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45" name="フローチャート: 判断 144">
          <a:extLst>
            <a:ext uri="{FF2B5EF4-FFF2-40B4-BE49-F238E27FC236}">
              <a16:creationId xmlns:a16="http://schemas.microsoft.com/office/drawing/2014/main" id="{50CD19EE-8FDD-4C90-932C-234543F9B4A9}"/>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34E45A54-A28B-4899-A83E-BAE58D4E350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28AB740E-9F73-413D-987B-5136429C3B3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1199441F-B3DC-4C15-A43E-B41FE3CA731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2192F6E4-1A8A-46B1-93E6-5B13AAF06FC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62F9586-280A-4FCE-B7B8-10E1119851A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117339</xdr:rowOff>
    </xdr:from>
    <xdr:to>
      <xdr:col>76</xdr:col>
      <xdr:colOff>73025</xdr:colOff>
      <xdr:row>29</xdr:row>
      <xdr:rowOff>47489</xdr:rowOff>
    </xdr:to>
    <xdr:sp macro="" textlink="">
      <xdr:nvSpPr>
        <xdr:cNvPr id="151" name="楕円 150">
          <a:extLst>
            <a:ext uri="{FF2B5EF4-FFF2-40B4-BE49-F238E27FC236}">
              <a16:creationId xmlns:a16="http://schemas.microsoft.com/office/drawing/2014/main" id="{1641B5A1-88E9-487D-8793-31985858548E}"/>
            </a:ext>
          </a:extLst>
        </xdr:cNvPr>
        <xdr:cNvSpPr/>
      </xdr:nvSpPr>
      <xdr:spPr>
        <a:xfrm>
          <a:off x="14744700" y="568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95766</xdr:rowOff>
    </xdr:from>
    <xdr:ext cx="469744" cy="259045"/>
    <xdr:sp macro="" textlink="">
      <xdr:nvSpPr>
        <xdr:cNvPr id="152" name="債務償還比率該当値テキスト">
          <a:extLst>
            <a:ext uri="{FF2B5EF4-FFF2-40B4-BE49-F238E27FC236}">
              <a16:creationId xmlns:a16="http://schemas.microsoft.com/office/drawing/2014/main" id="{4A96605C-3852-4EE1-9DCE-91C8C4264D94}"/>
            </a:ext>
          </a:extLst>
        </xdr:cNvPr>
        <xdr:cNvSpPr txBox="1"/>
      </xdr:nvSpPr>
      <xdr:spPr>
        <a:xfrm>
          <a:off x="14846300" y="566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22189</xdr:rowOff>
    </xdr:from>
    <xdr:to>
      <xdr:col>72</xdr:col>
      <xdr:colOff>123825</xdr:colOff>
      <xdr:row>28</xdr:row>
      <xdr:rowOff>123789</xdr:rowOff>
    </xdr:to>
    <xdr:sp macro="" textlink="">
      <xdr:nvSpPr>
        <xdr:cNvPr id="153" name="楕円 152">
          <a:extLst>
            <a:ext uri="{FF2B5EF4-FFF2-40B4-BE49-F238E27FC236}">
              <a16:creationId xmlns:a16="http://schemas.microsoft.com/office/drawing/2014/main" id="{8E110E15-34A9-4D66-8C57-49E0BEE0B2E7}"/>
            </a:ext>
          </a:extLst>
        </xdr:cNvPr>
        <xdr:cNvSpPr/>
      </xdr:nvSpPr>
      <xdr:spPr>
        <a:xfrm>
          <a:off x="14033500" y="559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72989</xdr:rowOff>
    </xdr:from>
    <xdr:to>
      <xdr:col>76</xdr:col>
      <xdr:colOff>22225</xdr:colOff>
      <xdr:row>28</xdr:row>
      <xdr:rowOff>168139</xdr:rowOff>
    </xdr:to>
    <xdr:cxnSp macro="">
      <xdr:nvCxnSpPr>
        <xdr:cNvPr id="154" name="直線コネクタ 153">
          <a:extLst>
            <a:ext uri="{FF2B5EF4-FFF2-40B4-BE49-F238E27FC236}">
              <a16:creationId xmlns:a16="http://schemas.microsoft.com/office/drawing/2014/main" id="{4DC89748-EE54-4797-AF2F-838BC56D893E}"/>
            </a:ext>
          </a:extLst>
        </xdr:cNvPr>
        <xdr:cNvCxnSpPr/>
      </xdr:nvCxnSpPr>
      <xdr:spPr>
        <a:xfrm>
          <a:off x="14084300" y="5645114"/>
          <a:ext cx="711200" cy="95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166189</xdr:rowOff>
    </xdr:from>
    <xdr:to>
      <xdr:col>68</xdr:col>
      <xdr:colOff>123825</xdr:colOff>
      <xdr:row>28</xdr:row>
      <xdr:rowOff>96339</xdr:rowOff>
    </xdr:to>
    <xdr:sp macro="" textlink="">
      <xdr:nvSpPr>
        <xdr:cNvPr id="155" name="楕円 154">
          <a:extLst>
            <a:ext uri="{FF2B5EF4-FFF2-40B4-BE49-F238E27FC236}">
              <a16:creationId xmlns:a16="http://schemas.microsoft.com/office/drawing/2014/main" id="{C19FE8D2-498A-40B6-A4C8-F2623C05B77C}"/>
            </a:ext>
          </a:extLst>
        </xdr:cNvPr>
        <xdr:cNvSpPr/>
      </xdr:nvSpPr>
      <xdr:spPr>
        <a:xfrm>
          <a:off x="13271500" y="5566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45539</xdr:rowOff>
    </xdr:from>
    <xdr:to>
      <xdr:col>72</xdr:col>
      <xdr:colOff>73025</xdr:colOff>
      <xdr:row>28</xdr:row>
      <xdr:rowOff>72989</xdr:rowOff>
    </xdr:to>
    <xdr:cxnSp macro="">
      <xdr:nvCxnSpPr>
        <xdr:cNvPr id="156" name="直線コネクタ 155">
          <a:extLst>
            <a:ext uri="{FF2B5EF4-FFF2-40B4-BE49-F238E27FC236}">
              <a16:creationId xmlns:a16="http://schemas.microsoft.com/office/drawing/2014/main" id="{62287B45-67EC-439A-B7B7-CB7748074FCD}"/>
            </a:ext>
          </a:extLst>
        </xdr:cNvPr>
        <xdr:cNvCxnSpPr/>
      </xdr:nvCxnSpPr>
      <xdr:spPr>
        <a:xfrm>
          <a:off x="13322300" y="5617664"/>
          <a:ext cx="762000" cy="27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127943</xdr:rowOff>
    </xdr:from>
    <xdr:to>
      <xdr:col>64</xdr:col>
      <xdr:colOff>123825</xdr:colOff>
      <xdr:row>28</xdr:row>
      <xdr:rowOff>58093</xdr:rowOff>
    </xdr:to>
    <xdr:sp macro="" textlink="">
      <xdr:nvSpPr>
        <xdr:cNvPr id="157" name="楕円 156">
          <a:extLst>
            <a:ext uri="{FF2B5EF4-FFF2-40B4-BE49-F238E27FC236}">
              <a16:creationId xmlns:a16="http://schemas.microsoft.com/office/drawing/2014/main" id="{29F50372-63DD-44D8-81EB-EE44FEFA3B34}"/>
            </a:ext>
          </a:extLst>
        </xdr:cNvPr>
        <xdr:cNvSpPr/>
      </xdr:nvSpPr>
      <xdr:spPr>
        <a:xfrm>
          <a:off x="12509500" y="552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7293</xdr:rowOff>
    </xdr:from>
    <xdr:to>
      <xdr:col>68</xdr:col>
      <xdr:colOff>73025</xdr:colOff>
      <xdr:row>28</xdr:row>
      <xdr:rowOff>45539</xdr:rowOff>
    </xdr:to>
    <xdr:cxnSp macro="">
      <xdr:nvCxnSpPr>
        <xdr:cNvPr id="158" name="直線コネクタ 157">
          <a:extLst>
            <a:ext uri="{FF2B5EF4-FFF2-40B4-BE49-F238E27FC236}">
              <a16:creationId xmlns:a16="http://schemas.microsoft.com/office/drawing/2014/main" id="{410B6674-069A-4741-8936-D122DC5125B1}"/>
            </a:ext>
          </a:extLst>
        </xdr:cNvPr>
        <xdr:cNvCxnSpPr/>
      </xdr:nvCxnSpPr>
      <xdr:spPr>
        <a:xfrm>
          <a:off x="12560300" y="5579418"/>
          <a:ext cx="762000" cy="38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149261</xdr:rowOff>
    </xdr:from>
    <xdr:to>
      <xdr:col>60</xdr:col>
      <xdr:colOff>123825</xdr:colOff>
      <xdr:row>29</xdr:row>
      <xdr:rowOff>79411</xdr:rowOff>
    </xdr:to>
    <xdr:sp macro="" textlink="">
      <xdr:nvSpPr>
        <xdr:cNvPr id="159" name="楕円 158">
          <a:extLst>
            <a:ext uri="{FF2B5EF4-FFF2-40B4-BE49-F238E27FC236}">
              <a16:creationId xmlns:a16="http://schemas.microsoft.com/office/drawing/2014/main" id="{8292A390-7985-44DE-A0A6-CFFD805C90FB}"/>
            </a:ext>
          </a:extLst>
        </xdr:cNvPr>
        <xdr:cNvSpPr/>
      </xdr:nvSpPr>
      <xdr:spPr>
        <a:xfrm>
          <a:off x="11747500" y="572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7293</xdr:rowOff>
    </xdr:from>
    <xdr:to>
      <xdr:col>64</xdr:col>
      <xdr:colOff>73025</xdr:colOff>
      <xdr:row>29</xdr:row>
      <xdr:rowOff>28611</xdr:rowOff>
    </xdr:to>
    <xdr:cxnSp macro="">
      <xdr:nvCxnSpPr>
        <xdr:cNvPr id="160" name="直線コネクタ 159">
          <a:extLst>
            <a:ext uri="{FF2B5EF4-FFF2-40B4-BE49-F238E27FC236}">
              <a16:creationId xmlns:a16="http://schemas.microsoft.com/office/drawing/2014/main" id="{E3784176-B025-42C4-A37B-BB930407AE47}"/>
            </a:ext>
          </a:extLst>
        </xdr:cNvPr>
        <xdr:cNvCxnSpPr/>
      </xdr:nvCxnSpPr>
      <xdr:spPr>
        <a:xfrm flipV="1">
          <a:off x="11798300" y="5579418"/>
          <a:ext cx="762000" cy="192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46172</xdr:rowOff>
    </xdr:from>
    <xdr:ext cx="469744" cy="259045"/>
    <xdr:sp macro="" textlink="">
      <xdr:nvSpPr>
        <xdr:cNvPr id="161" name="n_1aveValue債務償還比率">
          <a:extLst>
            <a:ext uri="{FF2B5EF4-FFF2-40B4-BE49-F238E27FC236}">
              <a16:creationId xmlns:a16="http://schemas.microsoft.com/office/drawing/2014/main" id="{24303ADB-93B6-4B0F-B220-1CEEC52C5867}"/>
            </a:ext>
          </a:extLst>
        </xdr:cNvPr>
        <xdr:cNvSpPr txBox="1"/>
      </xdr:nvSpPr>
      <xdr:spPr>
        <a:xfrm>
          <a:off x="13836727" y="57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73777</xdr:rowOff>
    </xdr:from>
    <xdr:ext cx="469744" cy="259045"/>
    <xdr:sp macro="" textlink="">
      <xdr:nvSpPr>
        <xdr:cNvPr id="162" name="n_2aveValue債務償還比率">
          <a:extLst>
            <a:ext uri="{FF2B5EF4-FFF2-40B4-BE49-F238E27FC236}">
              <a16:creationId xmlns:a16="http://schemas.microsoft.com/office/drawing/2014/main" id="{E94EE32B-C310-4AA1-A6CF-D114F7B32277}"/>
            </a:ext>
          </a:extLst>
        </xdr:cNvPr>
        <xdr:cNvSpPr txBox="1"/>
      </xdr:nvSpPr>
      <xdr:spPr>
        <a:xfrm>
          <a:off x="13087427" y="58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58972</xdr:rowOff>
    </xdr:from>
    <xdr:ext cx="469744" cy="259045"/>
    <xdr:sp macro="" textlink="">
      <xdr:nvSpPr>
        <xdr:cNvPr id="163" name="n_3aveValue債務償還比率">
          <a:extLst>
            <a:ext uri="{FF2B5EF4-FFF2-40B4-BE49-F238E27FC236}">
              <a16:creationId xmlns:a16="http://schemas.microsoft.com/office/drawing/2014/main" id="{7A1CCD15-02A3-4618-81C8-3954C40BE7AE}"/>
            </a:ext>
          </a:extLst>
        </xdr:cNvPr>
        <xdr:cNvSpPr txBox="1"/>
      </xdr:nvSpPr>
      <xdr:spPr>
        <a:xfrm>
          <a:off x="12325427" y="580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62093</xdr:rowOff>
    </xdr:from>
    <xdr:ext cx="469744" cy="259045"/>
    <xdr:sp macro="" textlink="">
      <xdr:nvSpPr>
        <xdr:cNvPr id="164" name="n_4aveValue債務償還比率">
          <a:extLst>
            <a:ext uri="{FF2B5EF4-FFF2-40B4-BE49-F238E27FC236}">
              <a16:creationId xmlns:a16="http://schemas.microsoft.com/office/drawing/2014/main" id="{8DC70F2B-A34C-495E-932B-0E4EE6341B41}"/>
            </a:ext>
          </a:extLst>
        </xdr:cNvPr>
        <xdr:cNvSpPr txBox="1"/>
      </xdr:nvSpPr>
      <xdr:spPr>
        <a:xfrm>
          <a:off x="11563427" y="5977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140316</xdr:rowOff>
    </xdr:from>
    <xdr:ext cx="469744" cy="259045"/>
    <xdr:sp macro="" textlink="">
      <xdr:nvSpPr>
        <xdr:cNvPr id="165" name="n_1mainValue債務償還比率">
          <a:extLst>
            <a:ext uri="{FF2B5EF4-FFF2-40B4-BE49-F238E27FC236}">
              <a16:creationId xmlns:a16="http://schemas.microsoft.com/office/drawing/2014/main" id="{93C49BA8-1B5F-4A81-AB8B-A9DAC92B423A}"/>
            </a:ext>
          </a:extLst>
        </xdr:cNvPr>
        <xdr:cNvSpPr txBox="1"/>
      </xdr:nvSpPr>
      <xdr:spPr>
        <a:xfrm>
          <a:off x="13836727" y="53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112866</xdr:rowOff>
    </xdr:from>
    <xdr:ext cx="469744" cy="259045"/>
    <xdr:sp macro="" textlink="">
      <xdr:nvSpPr>
        <xdr:cNvPr id="166" name="n_2mainValue債務償還比率">
          <a:extLst>
            <a:ext uri="{FF2B5EF4-FFF2-40B4-BE49-F238E27FC236}">
              <a16:creationId xmlns:a16="http://schemas.microsoft.com/office/drawing/2014/main" id="{296B9325-1F48-4DB0-BF4A-DA13BE7D0D43}"/>
            </a:ext>
          </a:extLst>
        </xdr:cNvPr>
        <xdr:cNvSpPr txBox="1"/>
      </xdr:nvSpPr>
      <xdr:spPr>
        <a:xfrm>
          <a:off x="13087427" y="5342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74620</xdr:rowOff>
    </xdr:from>
    <xdr:ext cx="469744" cy="259045"/>
    <xdr:sp macro="" textlink="">
      <xdr:nvSpPr>
        <xdr:cNvPr id="167" name="n_3mainValue債務償還比率">
          <a:extLst>
            <a:ext uri="{FF2B5EF4-FFF2-40B4-BE49-F238E27FC236}">
              <a16:creationId xmlns:a16="http://schemas.microsoft.com/office/drawing/2014/main" id="{CBC7936D-89AD-4C2F-B155-51FA9EDD1F31}"/>
            </a:ext>
          </a:extLst>
        </xdr:cNvPr>
        <xdr:cNvSpPr txBox="1"/>
      </xdr:nvSpPr>
      <xdr:spPr>
        <a:xfrm>
          <a:off x="12325427" y="5303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95938</xdr:rowOff>
    </xdr:from>
    <xdr:ext cx="469744" cy="259045"/>
    <xdr:sp macro="" textlink="">
      <xdr:nvSpPr>
        <xdr:cNvPr id="168" name="n_4mainValue債務償還比率">
          <a:extLst>
            <a:ext uri="{FF2B5EF4-FFF2-40B4-BE49-F238E27FC236}">
              <a16:creationId xmlns:a16="http://schemas.microsoft.com/office/drawing/2014/main" id="{5D78DD2D-FA6A-45F8-8F42-DA740D662D7D}"/>
            </a:ext>
          </a:extLst>
        </xdr:cNvPr>
        <xdr:cNvSpPr txBox="1"/>
      </xdr:nvSpPr>
      <xdr:spPr>
        <a:xfrm>
          <a:off x="11563427" y="549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55E4384F-5FF7-4D8C-BAFE-3D3A406FE8E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2E9679A7-189C-4E4B-A5A4-8F15F65F086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358BBE8B-BC97-4854-9A7A-B8B0F00BA37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F74AD9D6-C00E-4422-8E3C-E6A152D7AC2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8AFF1715-6EC6-4B8A-A46A-5857EBD1936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386CD28A-EE5F-4DF1-A8E3-D00D978837B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28613B4-E1CA-400C-8261-7FCDC56D5DD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EEF203B-AFE3-4BC5-A801-61CE991AAB9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3F13E32-EC42-4DF1-BD2B-E46B565B58B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F595A45-31DE-4AA5-9465-4AD52A5E773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福島県天栄村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470C1DD-08B8-4201-8A67-F724398F091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5DF4CDA-4C10-4D9A-B783-F4EC87BF62F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34E1161-B59D-4B18-AF34-702A3510F90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77BAFB9-2E61-4674-9BD7-5E01046120A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B33167E-190F-4824-9BA6-AA4649F789E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1ECBA91-0731-4BEE-94ED-0884E94F957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5,171
5,090
225.52
5,631,691
5,494,137
121,125
2,974,855
4,273,566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D40E40B-BFE1-4790-9609-44A5E1CF1F0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E5880E5-D28E-48A8-96D0-020BE9FFA4B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68A7406-DAB3-49C8-913C-43E724E3EA8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60FAD06-D011-490D-92A6-72902608C93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1B3EFFE-ACC6-4A44-A095-A2D78B8BC7F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2C24BAC-045A-42EC-8958-C224BE69C0D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6B780BB-0555-4E17-8CC6-583B2CB8212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1748E14-8C44-4B5B-941B-65F8D45337D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B336558-D521-4887-A317-A9520C99826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37E0952-5349-40FF-9462-7F301D9D6DC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D74E51C-B559-42B0-928B-5CC863EE4CF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7A1C08F-AC0F-4252-8178-F2F8493F171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12004DA-E40C-43DB-8E27-881DE7F79BD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641B820-FBDE-44F0-8950-3360436C855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7F68154-50D7-4326-B8DE-27E8FDABC78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D981DD2-ED44-4F37-A296-417BD0C0946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ACC863F-D16C-40ED-A9FA-DFD1F7B6BF2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9573AF7-A1FC-4806-937E-1F4D9C9B65C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5B81FF2-2995-471C-8C33-71F1FD8F4EF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02FB7AD-245D-4646-8581-424D3ADBEB7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04ADF30-CDA2-44C7-A507-0845AE5B3D2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6BF9A99-37BB-4FCB-8610-D228AC97602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B3126A0-1DC8-4D75-AD54-5CA6CF70298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BDF4F0A-73FA-4D26-AFFD-03D0140AC0B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F597C81-ACF6-490B-A3D2-069E62A7CE0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B6EE0B3-C047-4235-BBEC-5023BD48F40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3212E4D-CA2D-4EE0-A9A1-E9812FE901C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82AB696-8E4D-450E-B6A6-2202A0A168B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8341053-9863-4D05-A4A7-CB879C0AE24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D2BC761-9A83-4EBD-BE47-79E66D83108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334E8A8-270C-4070-9050-4C8731130BC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5D20D1C-398B-4174-BE21-FAAEF6A8883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77360B7-1AF0-4681-BA4F-49D01C66551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95BCBD6-AF5B-458A-84B8-D81EE560940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AC38DC9-FB63-4E16-A560-D93E3A1C0C8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267E549-98A4-45E3-8D70-7FE42E8F461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2BB3134-BB9B-4B11-B640-5E947313A36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94A12AF-BF43-4796-9817-2733229E857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209A576-0B27-497E-9DC3-5A391314E62C}"/>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40EE7E6-8B4C-4AE1-AF8D-65F7CFC2C27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EB1E367-87FB-410C-ACCA-1FCC3EBA67C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9090A6E-72BD-4EA1-8FB5-EEEC6B7536A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F37FD14-E3A4-45AC-88B8-B7250C139A2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19F2704-F05B-4376-89EB-3162B8FB0BA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E2248890-B454-4AFC-857A-4B024F6E921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1874FCD7-948C-47BE-8DC5-B69F57EE5094}"/>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8529CF91-B636-45B2-84E5-8F61EF966841}"/>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62D93C45-5009-4D9E-8EDE-DD2B633E8B9B}"/>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116C7D87-0770-4501-87E2-E7C281395C98}"/>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8044F62C-BA22-4498-AE02-A40558FA570E}"/>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740A8599-0D33-44B9-ABC3-DA683B794A74}"/>
            </a:ext>
          </a:extLst>
        </xdr:cNvPr>
        <xdr:cNvSpPr txBox="1"/>
      </xdr:nvSpPr>
      <xdr:spPr>
        <a:xfrm>
          <a:off x="4673600" y="6610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DAC34EDD-5047-4326-82E4-93F9FD20B3C1}"/>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A127EB58-D669-45FA-B519-5CC86170E2BA}"/>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52C4BC21-0AB6-4950-B2B7-629DF1E2E2A4}"/>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744399EF-43ED-4096-B995-F6541CF00051}"/>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9CB011C9-DDF7-44F5-BF9F-F232216C2EF7}"/>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B6E6B15-11C4-4649-984D-DE92E23D54A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289D344-143C-4948-9CE7-45E14D107BA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1AD52D7-F8C6-4BE2-9B50-C15A741BDBF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E1E7C05-05D0-40CC-B769-788DEF08667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EDBD372-5C37-4776-8234-9BF9D5522DD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135890</xdr:rowOff>
    </xdr:from>
    <xdr:to>
      <xdr:col>24</xdr:col>
      <xdr:colOff>114300</xdr:colOff>
      <xdr:row>37</xdr:row>
      <xdr:rowOff>66040</xdr:rowOff>
    </xdr:to>
    <xdr:sp macro="" textlink="">
      <xdr:nvSpPr>
        <xdr:cNvPr id="73" name="楕円 72">
          <a:extLst>
            <a:ext uri="{FF2B5EF4-FFF2-40B4-BE49-F238E27FC236}">
              <a16:creationId xmlns:a16="http://schemas.microsoft.com/office/drawing/2014/main" id="{7296FB10-AE9A-41CA-95FC-00DE8AF9DFEA}"/>
            </a:ext>
          </a:extLst>
        </xdr:cNvPr>
        <xdr:cNvSpPr/>
      </xdr:nvSpPr>
      <xdr:spPr>
        <a:xfrm>
          <a:off x="45847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158767</xdr:rowOff>
    </xdr:from>
    <xdr:ext cx="405111" cy="259045"/>
    <xdr:sp macro="" textlink="">
      <xdr:nvSpPr>
        <xdr:cNvPr id="74" name="【道路】&#10;有形固定資産減価償却率該当値テキスト">
          <a:extLst>
            <a:ext uri="{FF2B5EF4-FFF2-40B4-BE49-F238E27FC236}">
              <a16:creationId xmlns:a16="http://schemas.microsoft.com/office/drawing/2014/main" id="{5E8EDAEF-8A2E-4EC1-89F1-C991D766F199}"/>
            </a:ext>
          </a:extLst>
        </xdr:cNvPr>
        <xdr:cNvSpPr txBox="1"/>
      </xdr:nvSpPr>
      <xdr:spPr>
        <a:xfrm>
          <a:off x="4673600"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111125</xdr:rowOff>
    </xdr:from>
    <xdr:to>
      <xdr:col>20</xdr:col>
      <xdr:colOff>38100</xdr:colOff>
      <xdr:row>37</xdr:row>
      <xdr:rowOff>41275</xdr:rowOff>
    </xdr:to>
    <xdr:sp macro="" textlink="">
      <xdr:nvSpPr>
        <xdr:cNvPr id="75" name="楕円 74">
          <a:extLst>
            <a:ext uri="{FF2B5EF4-FFF2-40B4-BE49-F238E27FC236}">
              <a16:creationId xmlns:a16="http://schemas.microsoft.com/office/drawing/2014/main" id="{3B4F2D76-9C3C-4304-8ED1-812A46478085}"/>
            </a:ext>
          </a:extLst>
        </xdr:cNvPr>
        <xdr:cNvSpPr/>
      </xdr:nvSpPr>
      <xdr:spPr>
        <a:xfrm>
          <a:off x="3746500" y="628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161925</xdr:rowOff>
    </xdr:from>
    <xdr:to>
      <xdr:col>24</xdr:col>
      <xdr:colOff>63500</xdr:colOff>
      <xdr:row>37</xdr:row>
      <xdr:rowOff>15240</xdr:rowOff>
    </xdr:to>
    <xdr:cxnSp macro="">
      <xdr:nvCxnSpPr>
        <xdr:cNvPr id="76" name="直線コネクタ 75">
          <a:extLst>
            <a:ext uri="{FF2B5EF4-FFF2-40B4-BE49-F238E27FC236}">
              <a16:creationId xmlns:a16="http://schemas.microsoft.com/office/drawing/2014/main" id="{8A455F93-94FE-47D8-A6E9-DEF48D2C6853}"/>
            </a:ext>
          </a:extLst>
        </xdr:cNvPr>
        <xdr:cNvCxnSpPr/>
      </xdr:nvCxnSpPr>
      <xdr:spPr>
        <a:xfrm>
          <a:off x="3797300" y="633412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80645</xdr:rowOff>
    </xdr:from>
    <xdr:to>
      <xdr:col>15</xdr:col>
      <xdr:colOff>101600</xdr:colOff>
      <xdr:row>37</xdr:row>
      <xdr:rowOff>10795</xdr:rowOff>
    </xdr:to>
    <xdr:sp macro="" textlink="">
      <xdr:nvSpPr>
        <xdr:cNvPr id="77" name="楕円 76">
          <a:extLst>
            <a:ext uri="{FF2B5EF4-FFF2-40B4-BE49-F238E27FC236}">
              <a16:creationId xmlns:a16="http://schemas.microsoft.com/office/drawing/2014/main" id="{9E0F1749-FE8A-4C48-BA70-E0559644F4AE}"/>
            </a:ext>
          </a:extLst>
        </xdr:cNvPr>
        <xdr:cNvSpPr/>
      </xdr:nvSpPr>
      <xdr:spPr>
        <a:xfrm>
          <a:off x="2857500" y="625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131445</xdr:rowOff>
    </xdr:from>
    <xdr:to>
      <xdr:col>19</xdr:col>
      <xdr:colOff>177800</xdr:colOff>
      <xdr:row>36</xdr:row>
      <xdr:rowOff>161925</xdr:rowOff>
    </xdr:to>
    <xdr:cxnSp macro="">
      <xdr:nvCxnSpPr>
        <xdr:cNvPr id="78" name="直線コネクタ 77">
          <a:extLst>
            <a:ext uri="{FF2B5EF4-FFF2-40B4-BE49-F238E27FC236}">
              <a16:creationId xmlns:a16="http://schemas.microsoft.com/office/drawing/2014/main" id="{53DBCEF7-5345-4F73-8E0D-EAE27174C421}"/>
            </a:ext>
          </a:extLst>
        </xdr:cNvPr>
        <xdr:cNvCxnSpPr/>
      </xdr:nvCxnSpPr>
      <xdr:spPr>
        <a:xfrm>
          <a:off x="2908300" y="630364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48260</xdr:rowOff>
    </xdr:from>
    <xdr:to>
      <xdr:col>10</xdr:col>
      <xdr:colOff>165100</xdr:colOff>
      <xdr:row>36</xdr:row>
      <xdr:rowOff>149860</xdr:rowOff>
    </xdr:to>
    <xdr:sp macro="" textlink="">
      <xdr:nvSpPr>
        <xdr:cNvPr id="79" name="楕円 78">
          <a:extLst>
            <a:ext uri="{FF2B5EF4-FFF2-40B4-BE49-F238E27FC236}">
              <a16:creationId xmlns:a16="http://schemas.microsoft.com/office/drawing/2014/main" id="{8EF316DA-1162-46B1-9200-57BCCBA43F4A}"/>
            </a:ext>
          </a:extLst>
        </xdr:cNvPr>
        <xdr:cNvSpPr/>
      </xdr:nvSpPr>
      <xdr:spPr>
        <a:xfrm>
          <a:off x="1968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99060</xdr:rowOff>
    </xdr:from>
    <xdr:to>
      <xdr:col>15</xdr:col>
      <xdr:colOff>50800</xdr:colOff>
      <xdr:row>36</xdr:row>
      <xdr:rowOff>131445</xdr:rowOff>
    </xdr:to>
    <xdr:cxnSp macro="">
      <xdr:nvCxnSpPr>
        <xdr:cNvPr id="80" name="直線コネクタ 79">
          <a:extLst>
            <a:ext uri="{FF2B5EF4-FFF2-40B4-BE49-F238E27FC236}">
              <a16:creationId xmlns:a16="http://schemas.microsoft.com/office/drawing/2014/main" id="{668D1C7B-6B71-442A-BF11-F36D512BD0E7}"/>
            </a:ext>
          </a:extLst>
        </xdr:cNvPr>
        <xdr:cNvCxnSpPr/>
      </xdr:nvCxnSpPr>
      <xdr:spPr>
        <a:xfrm>
          <a:off x="2019300" y="62712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13970</xdr:rowOff>
    </xdr:from>
    <xdr:to>
      <xdr:col>6</xdr:col>
      <xdr:colOff>38100</xdr:colOff>
      <xdr:row>36</xdr:row>
      <xdr:rowOff>115570</xdr:rowOff>
    </xdr:to>
    <xdr:sp macro="" textlink="">
      <xdr:nvSpPr>
        <xdr:cNvPr id="81" name="楕円 80">
          <a:extLst>
            <a:ext uri="{FF2B5EF4-FFF2-40B4-BE49-F238E27FC236}">
              <a16:creationId xmlns:a16="http://schemas.microsoft.com/office/drawing/2014/main" id="{6D97AE9B-3274-4FD7-B70A-46067E61F084}"/>
            </a:ext>
          </a:extLst>
        </xdr:cNvPr>
        <xdr:cNvSpPr/>
      </xdr:nvSpPr>
      <xdr:spPr>
        <a:xfrm>
          <a:off x="10795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64770</xdr:rowOff>
    </xdr:from>
    <xdr:to>
      <xdr:col>10</xdr:col>
      <xdr:colOff>114300</xdr:colOff>
      <xdr:row>36</xdr:row>
      <xdr:rowOff>99060</xdr:rowOff>
    </xdr:to>
    <xdr:cxnSp macro="">
      <xdr:nvCxnSpPr>
        <xdr:cNvPr id="82" name="直線コネクタ 81">
          <a:extLst>
            <a:ext uri="{FF2B5EF4-FFF2-40B4-BE49-F238E27FC236}">
              <a16:creationId xmlns:a16="http://schemas.microsoft.com/office/drawing/2014/main" id="{E7F00BF0-57AD-4546-98CE-8A83CBC42703}"/>
            </a:ext>
          </a:extLst>
        </xdr:cNvPr>
        <xdr:cNvCxnSpPr/>
      </xdr:nvCxnSpPr>
      <xdr:spPr>
        <a:xfrm>
          <a:off x="1130300" y="62369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B0DE6E51-D637-4E64-93C8-ABCA19DFE29F}"/>
            </a:ext>
          </a:extLst>
        </xdr:cNvPr>
        <xdr:cNvSpPr txBox="1"/>
      </xdr:nvSpPr>
      <xdr:spPr>
        <a:xfrm>
          <a:off x="35820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45C458F0-1AB7-4375-BF5F-98052EF58EAA}"/>
            </a:ext>
          </a:extLst>
        </xdr:cNvPr>
        <xdr:cNvSpPr txBox="1"/>
      </xdr:nvSpPr>
      <xdr:spPr>
        <a:xfrm>
          <a:off x="2705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2C7E4B6B-2818-4E88-B364-4B28CA23A99F}"/>
            </a:ext>
          </a:extLst>
        </xdr:cNvPr>
        <xdr:cNvSpPr txBox="1"/>
      </xdr:nvSpPr>
      <xdr:spPr>
        <a:xfrm>
          <a:off x="1816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FE930792-5F2E-4E89-8AC6-63DD278C9438}"/>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57802</xdr:rowOff>
    </xdr:from>
    <xdr:ext cx="405111" cy="259045"/>
    <xdr:sp macro="" textlink="">
      <xdr:nvSpPr>
        <xdr:cNvPr id="87" name="n_1mainValue【道路】&#10;有形固定資産減価償却率">
          <a:extLst>
            <a:ext uri="{FF2B5EF4-FFF2-40B4-BE49-F238E27FC236}">
              <a16:creationId xmlns:a16="http://schemas.microsoft.com/office/drawing/2014/main" id="{B46DCA7E-7ACF-4A0B-9D76-2EB70CA5633F}"/>
            </a:ext>
          </a:extLst>
        </xdr:cNvPr>
        <xdr:cNvSpPr txBox="1"/>
      </xdr:nvSpPr>
      <xdr:spPr>
        <a:xfrm>
          <a:off x="3582044" y="605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27322</xdr:rowOff>
    </xdr:from>
    <xdr:ext cx="405111" cy="259045"/>
    <xdr:sp macro="" textlink="">
      <xdr:nvSpPr>
        <xdr:cNvPr id="88" name="n_2mainValue【道路】&#10;有形固定資産減価償却率">
          <a:extLst>
            <a:ext uri="{FF2B5EF4-FFF2-40B4-BE49-F238E27FC236}">
              <a16:creationId xmlns:a16="http://schemas.microsoft.com/office/drawing/2014/main" id="{951FF53A-29FB-45A7-9D2B-BFA559BCD257}"/>
            </a:ext>
          </a:extLst>
        </xdr:cNvPr>
        <xdr:cNvSpPr txBox="1"/>
      </xdr:nvSpPr>
      <xdr:spPr>
        <a:xfrm>
          <a:off x="27057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166387</xdr:rowOff>
    </xdr:from>
    <xdr:ext cx="405111" cy="259045"/>
    <xdr:sp macro="" textlink="">
      <xdr:nvSpPr>
        <xdr:cNvPr id="89" name="n_3mainValue【道路】&#10;有形固定資産減価償却率">
          <a:extLst>
            <a:ext uri="{FF2B5EF4-FFF2-40B4-BE49-F238E27FC236}">
              <a16:creationId xmlns:a16="http://schemas.microsoft.com/office/drawing/2014/main" id="{06DC6517-E8D5-4507-9FFC-999F280DA7BA}"/>
            </a:ext>
          </a:extLst>
        </xdr:cNvPr>
        <xdr:cNvSpPr txBox="1"/>
      </xdr:nvSpPr>
      <xdr:spPr>
        <a:xfrm>
          <a:off x="1816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132097</xdr:rowOff>
    </xdr:from>
    <xdr:ext cx="405111" cy="259045"/>
    <xdr:sp macro="" textlink="">
      <xdr:nvSpPr>
        <xdr:cNvPr id="90" name="n_4mainValue【道路】&#10;有形固定資産減価償却率">
          <a:extLst>
            <a:ext uri="{FF2B5EF4-FFF2-40B4-BE49-F238E27FC236}">
              <a16:creationId xmlns:a16="http://schemas.microsoft.com/office/drawing/2014/main" id="{B39EB0B9-7AA7-43FF-B902-0C6DA422779C}"/>
            </a:ext>
          </a:extLst>
        </xdr:cNvPr>
        <xdr:cNvSpPr txBox="1"/>
      </xdr:nvSpPr>
      <xdr:spPr>
        <a:xfrm>
          <a:off x="92774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D3439FB-02DD-4B8D-AF88-ABA8570A3DF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987D1D2-EB5A-4CCE-BC36-098F6930D97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BFFD53C-F425-43AD-87FB-26C449DE384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5F5F940-2C08-4239-9494-21FD418E70B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13B6022-6AB6-4012-9EEF-1C443E42D21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7472471-F332-4F70-9DCA-F245FD1EA1C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4D9A946-8629-4F52-8CA4-D4B6059D81C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EEAC927-2D90-4203-AD38-4ADA92E7DD9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ECF9221-B665-4EE2-B48E-7305B246EA9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7903C86-B7C9-4D01-A286-08DD8394FD0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31CBF60B-82C9-49E2-AFA1-70C36C6AA1B7}"/>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8B800EEC-A132-4D5D-8A8A-CAB343C22E44}"/>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BC8949BD-A535-4208-B83F-E4C5EF5729BD}"/>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674FA7C7-9ECD-4395-872B-36E2C27B8523}"/>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2CEC220B-F973-49E8-992E-744F00308F34}"/>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540EDB28-32DC-4DEC-82A2-E3EAA941F11D}"/>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96677166-78E9-4D6A-9C07-100AD56A66BD}"/>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EFF3E169-1718-44CC-8592-076A7127CD82}"/>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6B63C5E9-99B1-4D61-9E31-4B3499B50EA3}"/>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4AC80E37-7080-4A48-BD98-1BABDCBE702A}"/>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E6197994-09A5-4855-81AB-0E9FF7112B74}"/>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73DB4598-55C2-4EB9-AC8A-35551FBDD83B}"/>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2438C61A-04BB-464C-BAC1-47EB2D01347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004715F5-07B2-4D3A-AB78-20E43D7FAFF6}"/>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D7CC8E42-98F7-43CA-A2D9-097F4C47CAC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C33F80D9-C05A-4456-B68F-21832371DE5C}"/>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5C5C5E02-BA01-475F-8518-2A1EE32ABDF7}"/>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EF91FBD5-F815-4B74-AA26-0C9EC5F66548}"/>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AEA23CD0-03D3-4F1A-A1C7-39DE10DAEABC}"/>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B8A064C1-04C4-4B2E-A62C-2C3652818205}"/>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107481</xdr:rowOff>
    </xdr:from>
    <xdr:ext cx="534377" cy="259045"/>
    <xdr:sp macro="" textlink="">
      <xdr:nvSpPr>
        <xdr:cNvPr id="121" name="【道路】&#10;一人当たり延長平均値テキスト">
          <a:extLst>
            <a:ext uri="{FF2B5EF4-FFF2-40B4-BE49-F238E27FC236}">
              <a16:creationId xmlns:a16="http://schemas.microsoft.com/office/drawing/2014/main" id="{FF4476EE-0ED1-47E2-A928-5E26AE5F4A37}"/>
            </a:ext>
          </a:extLst>
        </xdr:cNvPr>
        <xdr:cNvSpPr txBox="1"/>
      </xdr:nvSpPr>
      <xdr:spPr>
        <a:xfrm>
          <a:off x="10515600" y="6622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2DEA6F0A-7A1E-49B6-A2E2-C2A9A276585B}"/>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CDE81670-6020-4E71-BDC8-8827DE132E90}"/>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A1E0C8FE-5BBA-44D2-AE72-070945ACA862}"/>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0FEF0B5B-7DB3-42FB-94B9-A22CC3347DEF}"/>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8A0DC79F-A7A5-4DD9-9776-83AA087A76E5}"/>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06FCC7D-AC68-4781-93AE-7E4CD84A86C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0FA1B17-CEF3-4296-B145-B86924B287C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AB3C6A2-60D8-4DD9-83D4-D32A7CEFAE6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D688FB7-F661-43B1-81FE-15948F9838B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AEB5581A-E1EB-4FE1-A60A-1E001D6593E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83579</xdr:rowOff>
    </xdr:from>
    <xdr:to>
      <xdr:col>55</xdr:col>
      <xdr:colOff>50800</xdr:colOff>
      <xdr:row>36</xdr:row>
      <xdr:rowOff>13729</xdr:rowOff>
    </xdr:to>
    <xdr:sp macro="" textlink="">
      <xdr:nvSpPr>
        <xdr:cNvPr id="132" name="楕円 131">
          <a:extLst>
            <a:ext uri="{FF2B5EF4-FFF2-40B4-BE49-F238E27FC236}">
              <a16:creationId xmlns:a16="http://schemas.microsoft.com/office/drawing/2014/main" id="{1F958F79-D705-4363-961D-2F3C670CF84C}"/>
            </a:ext>
          </a:extLst>
        </xdr:cNvPr>
        <xdr:cNvSpPr/>
      </xdr:nvSpPr>
      <xdr:spPr>
        <a:xfrm>
          <a:off x="10426700" y="608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106456</xdr:rowOff>
    </xdr:from>
    <xdr:ext cx="534377" cy="259045"/>
    <xdr:sp macro="" textlink="">
      <xdr:nvSpPr>
        <xdr:cNvPr id="133" name="【道路】&#10;一人当たり延長該当値テキスト">
          <a:extLst>
            <a:ext uri="{FF2B5EF4-FFF2-40B4-BE49-F238E27FC236}">
              <a16:creationId xmlns:a16="http://schemas.microsoft.com/office/drawing/2014/main" id="{0BA700F8-6131-4A64-8467-305FC6A73568}"/>
            </a:ext>
          </a:extLst>
        </xdr:cNvPr>
        <xdr:cNvSpPr txBox="1"/>
      </xdr:nvSpPr>
      <xdr:spPr>
        <a:xfrm>
          <a:off x="10515600" y="5935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101295</xdr:rowOff>
    </xdr:from>
    <xdr:to>
      <xdr:col>50</xdr:col>
      <xdr:colOff>165100</xdr:colOff>
      <xdr:row>36</xdr:row>
      <xdr:rowOff>31445</xdr:rowOff>
    </xdr:to>
    <xdr:sp macro="" textlink="">
      <xdr:nvSpPr>
        <xdr:cNvPr id="134" name="楕円 133">
          <a:extLst>
            <a:ext uri="{FF2B5EF4-FFF2-40B4-BE49-F238E27FC236}">
              <a16:creationId xmlns:a16="http://schemas.microsoft.com/office/drawing/2014/main" id="{029A0619-C067-41B6-902E-A0C68E0FC438}"/>
            </a:ext>
          </a:extLst>
        </xdr:cNvPr>
        <xdr:cNvSpPr/>
      </xdr:nvSpPr>
      <xdr:spPr>
        <a:xfrm>
          <a:off x="9588500" y="610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134379</xdr:rowOff>
    </xdr:from>
    <xdr:to>
      <xdr:col>55</xdr:col>
      <xdr:colOff>0</xdr:colOff>
      <xdr:row>35</xdr:row>
      <xdr:rowOff>152095</xdr:rowOff>
    </xdr:to>
    <xdr:cxnSp macro="">
      <xdr:nvCxnSpPr>
        <xdr:cNvPr id="135" name="直線コネクタ 134">
          <a:extLst>
            <a:ext uri="{FF2B5EF4-FFF2-40B4-BE49-F238E27FC236}">
              <a16:creationId xmlns:a16="http://schemas.microsoft.com/office/drawing/2014/main" id="{C667F3B9-BE03-4F4F-BCC6-4236A348501C}"/>
            </a:ext>
          </a:extLst>
        </xdr:cNvPr>
        <xdr:cNvCxnSpPr/>
      </xdr:nvCxnSpPr>
      <xdr:spPr>
        <a:xfrm flipV="1">
          <a:off x="9639300" y="6135129"/>
          <a:ext cx="838200" cy="1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115240</xdr:rowOff>
    </xdr:from>
    <xdr:to>
      <xdr:col>46</xdr:col>
      <xdr:colOff>38100</xdr:colOff>
      <xdr:row>36</xdr:row>
      <xdr:rowOff>45390</xdr:rowOff>
    </xdr:to>
    <xdr:sp macro="" textlink="">
      <xdr:nvSpPr>
        <xdr:cNvPr id="136" name="楕円 135">
          <a:extLst>
            <a:ext uri="{FF2B5EF4-FFF2-40B4-BE49-F238E27FC236}">
              <a16:creationId xmlns:a16="http://schemas.microsoft.com/office/drawing/2014/main" id="{6E867CCA-69FA-44E6-8AB3-6103C4512D71}"/>
            </a:ext>
          </a:extLst>
        </xdr:cNvPr>
        <xdr:cNvSpPr/>
      </xdr:nvSpPr>
      <xdr:spPr>
        <a:xfrm>
          <a:off x="8699500" y="611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152095</xdr:rowOff>
    </xdr:from>
    <xdr:to>
      <xdr:col>50</xdr:col>
      <xdr:colOff>114300</xdr:colOff>
      <xdr:row>35</xdr:row>
      <xdr:rowOff>166040</xdr:rowOff>
    </xdr:to>
    <xdr:cxnSp macro="">
      <xdr:nvCxnSpPr>
        <xdr:cNvPr id="137" name="直線コネクタ 136">
          <a:extLst>
            <a:ext uri="{FF2B5EF4-FFF2-40B4-BE49-F238E27FC236}">
              <a16:creationId xmlns:a16="http://schemas.microsoft.com/office/drawing/2014/main" id="{A5E7B1EF-8907-4618-A040-4140E0369F50}"/>
            </a:ext>
          </a:extLst>
        </xdr:cNvPr>
        <xdr:cNvCxnSpPr/>
      </xdr:nvCxnSpPr>
      <xdr:spPr>
        <a:xfrm flipV="1">
          <a:off x="8750300" y="6152845"/>
          <a:ext cx="889000" cy="1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135177</xdr:rowOff>
    </xdr:from>
    <xdr:to>
      <xdr:col>41</xdr:col>
      <xdr:colOff>101600</xdr:colOff>
      <xdr:row>36</xdr:row>
      <xdr:rowOff>65327</xdr:rowOff>
    </xdr:to>
    <xdr:sp macro="" textlink="">
      <xdr:nvSpPr>
        <xdr:cNvPr id="138" name="楕円 137">
          <a:extLst>
            <a:ext uri="{FF2B5EF4-FFF2-40B4-BE49-F238E27FC236}">
              <a16:creationId xmlns:a16="http://schemas.microsoft.com/office/drawing/2014/main" id="{18FC1D98-5AE6-4F33-A666-9142811D9C3C}"/>
            </a:ext>
          </a:extLst>
        </xdr:cNvPr>
        <xdr:cNvSpPr/>
      </xdr:nvSpPr>
      <xdr:spPr>
        <a:xfrm>
          <a:off x="7810500" y="613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166040</xdr:rowOff>
    </xdr:from>
    <xdr:to>
      <xdr:col>45</xdr:col>
      <xdr:colOff>177800</xdr:colOff>
      <xdr:row>36</xdr:row>
      <xdr:rowOff>14527</xdr:rowOff>
    </xdr:to>
    <xdr:cxnSp macro="">
      <xdr:nvCxnSpPr>
        <xdr:cNvPr id="139" name="直線コネクタ 138">
          <a:extLst>
            <a:ext uri="{FF2B5EF4-FFF2-40B4-BE49-F238E27FC236}">
              <a16:creationId xmlns:a16="http://schemas.microsoft.com/office/drawing/2014/main" id="{84B52B7F-A65C-43B3-B32D-AF7AFB16E0DD}"/>
            </a:ext>
          </a:extLst>
        </xdr:cNvPr>
        <xdr:cNvCxnSpPr/>
      </xdr:nvCxnSpPr>
      <xdr:spPr>
        <a:xfrm flipV="1">
          <a:off x="7861300" y="6166790"/>
          <a:ext cx="889000" cy="19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157759</xdr:rowOff>
    </xdr:from>
    <xdr:to>
      <xdr:col>36</xdr:col>
      <xdr:colOff>165100</xdr:colOff>
      <xdr:row>36</xdr:row>
      <xdr:rowOff>87909</xdr:rowOff>
    </xdr:to>
    <xdr:sp macro="" textlink="">
      <xdr:nvSpPr>
        <xdr:cNvPr id="140" name="楕円 139">
          <a:extLst>
            <a:ext uri="{FF2B5EF4-FFF2-40B4-BE49-F238E27FC236}">
              <a16:creationId xmlns:a16="http://schemas.microsoft.com/office/drawing/2014/main" id="{86332F77-99CF-4129-A78E-E4D4F0C22583}"/>
            </a:ext>
          </a:extLst>
        </xdr:cNvPr>
        <xdr:cNvSpPr/>
      </xdr:nvSpPr>
      <xdr:spPr>
        <a:xfrm>
          <a:off x="6921500" y="6158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14527</xdr:rowOff>
    </xdr:from>
    <xdr:to>
      <xdr:col>41</xdr:col>
      <xdr:colOff>50800</xdr:colOff>
      <xdr:row>36</xdr:row>
      <xdr:rowOff>37109</xdr:rowOff>
    </xdr:to>
    <xdr:cxnSp macro="">
      <xdr:nvCxnSpPr>
        <xdr:cNvPr id="141" name="直線コネクタ 140">
          <a:extLst>
            <a:ext uri="{FF2B5EF4-FFF2-40B4-BE49-F238E27FC236}">
              <a16:creationId xmlns:a16="http://schemas.microsoft.com/office/drawing/2014/main" id="{420AE00E-F920-49F0-9911-C4ED3F0CC664}"/>
            </a:ext>
          </a:extLst>
        </xdr:cNvPr>
        <xdr:cNvCxnSpPr/>
      </xdr:nvCxnSpPr>
      <xdr:spPr>
        <a:xfrm flipV="1">
          <a:off x="6972300" y="6186727"/>
          <a:ext cx="889000" cy="22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67573</xdr:rowOff>
    </xdr:from>
    <xdr:ext cx="534377" cy="259045"/>
    <xdr:sp macro="" textlink="">
      <xdr:nvSpPr>
        <xdr:cNvPr id="142" name="n_1aveValue【道路】&#10;一人当たり延長">
          <a:extLst>
            <a:ext uri="{FF2B5EF4-FFF2-40B4-BE49-F238E27FC236}">
              <a16:creationId xmlns:a16="http://schemas.microsoft.com/office/drawing/2014/main" id="{0F66316F-F71E-49F0-9805-4EAA80C70397}"/>
            </a:ext>
          </a:extLst>
        </xdr:cNvPr>
        <xdr:cNvSpPr txBox="1"/>
      </xdr:nvSpPr>
      <xdr:spPr>
        <a:xfrm>
          <a:off x="9359411" y="675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68325</xdr:rowOff>
    </xdr:from>
    <xdr:ext cx="534377" cy="259045"/>
    <xdr:sp macro="" textlink="">
      <xdr:nvSpPr>
        <xdr:cNvPr id="143" name="n_2aveValue【道路】&#10;一人当たり延長">
          <a:extLst>
            <a:ext uri="{FF2B5EF4-FFF2-40B4-BE49-F238E27FC236}">
              <a16:creationId xmlns:a16="http://schemas.microsoft.com/office/drawing/2014/main" id="{A5C52E05-0422-4289-B3E7-D7ABB8EA982F}"/>
            </a:ext>
          </a:extLst>
        </xdr:cNvPr>
        <xdr:cNvSpPr txBox="1"/>
      </xdr:nvSpPr>
      <xdr:spPr>
        <a:xfrm>
          <a:off x="8483111" y="675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82351</xdr:rowOff>
    </xdr:from>
    <xdr:ext cx="534377" cy="259045"/>
    <xdr:sp macro="" textlink="">
      <xdr:nvSpPr>
        <xdr:cNvPr id="144" name="n_3aveValue【道路】&#10;一人当たり延長">
          <a:extLst>
            <a:ext uri="{FF2B5EF4-FFF2-40B4-BE49-F238E27FC236}">
              <a16:creationId xmlns:a16="http://schemas.microsoft.com/office/drawing/2014/main" id="{3F6B6C7A-27AA-4711-8FF9-53F2914FFE3A}"/>
            </a:ext>
          </a:extLst>
        </xdr:cNvPr>
        <xdr:cNvSpPr txBox="1"/>
      </xdr:nvSpPr>
      <xdr:spPr>
        <a:xfrm>
          <a:off x="7594111" y="676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94712</xdr:rowOff>
    </xdr:from>
    <xdr:ext cx="534377" cy="259045"/>
    <xdr:sp macro="" textlink="">
      <xdr:nvSpPr>
        <xdr:cNvPr id="145" name="n_4aveValue【道路】&#10;一人当たり延長">
          <a:extLst>
            <a:ext uri="{FF2B5EF4-FFF2-40B4-BE49-F238E27FC236}">
              <a16:creationId xmlns:a16="http://schemas.microsoft.com/office/drawing/2014/main" id="{702A4DBC-545E-43D9-A8EC-F196C2BAF9F5}"/>
            </a:ext>
          </a:extLst>
        </xdr:cNvPr>
        <xdr:cNvSpPr txBox="1"/>
      </xdr:nvSpPr>
      <xdr:spPr>
        <a:xfrm>
          <a:off x="6705111" y="678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47972</xdr:rowOff>
    </xdr:from>
    <xdr:ext cx="534377" cy="259045"/>
    <xdr:sp macro="" textlink="">
      <xdr:nvSpPr>
        <xdr:cNvPr id="146" name="n_1mainValue【道路】&#10;一人当たり延長">
          <a:extLst>
            <a:ext uri="{FF2B5EF4-FFF2-40B4-BE49-F238E27FC236}">
              <a16:creationId xmlns:a16="http://schemas.microsoft.com/office/drawing/2014/main" id="{9FC53073-32AE-4F66-B3DC-8ED8D30C7D2D}"/>
            </a:ext>
          </a:extLst>
        </xdr:cNvPr>
        <xdr:cNvSpPr txBox="1"/>
      </xdr:nvSpPr>
      <xdr:spPr>
        <a:xfrm>
          <a:off x="9359411" y="587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61917</xdr:rowOff>
    </xdr:from>
    <xdr:ext cx="534377" cy="259045"/>
    <xdr:sp macro="" textlink="">
      <xdr:nvSpPr>
        <xdr:cNvPr id="147" name="n_2mainValue【道路】&#10;一人当たり延長">
          <a:extLst>
            <a:ext uri="{FF2B5EF4-FFF2-40B4-BE49-F238E27FC236}">
              <a16:creationId xmlns:a16="http://schemas.microsoft.com/office/drawing/2014/main" id="{14260FB1-E87C-4208-99DC-BC3DCFFF7F33}"/>
            </a:ext>
          </a:extLst>
        </xdr:cNvPr>
        <xdr:cNvSpPr txBox="1"/>
      </xdr:nvSpPr>
      <xdr:spPr>
        <a:xfrm>
          <a:off x="8483111" y="589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81854</xdr:rowOff>
    </xdr:from>
    <xdr:ext cx="534377" cy="259045"/>
    <xdr:sp macro="" textlink="">
      <xdr:nvSpPr>
        <xdr:cNvPr id="148" name="n_3mainValue【道路】&#10;一人当たり延長">
          <a:extLst>
            <a:ext uri="{FF2B5EF4-FFF2-40B4-BE49-F238E27FC236}">
              <a16:creationId xmlns:a16="http://schemas.microsoft.com/office/drawing/2014/main" id="{CECE5DEE-2FA4-47A8-A0C1-02FA501D2B6F}"/>
            </a:ext>
          </a:extLst>
        </xdr:cNvPr>
        <xdr:cNvSpPr txBox="1"/>
      </xdr:nvSpPr>
      <xdr:spPr>
        <a:xfrm>
          <a:off x="7594111" y="5911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104436</xdr:rowOff>
    </xdr:from>
    <xdr:ext cx="534377" cy="259045"/>
    <xdr:sp macro="" textlink="">
      <xdr:nvSpPr>
        <xdr:cNvPr id="149" name="n_4mainValue【道路】&#10;一人当たり延長">
          <a:extLst>
            <a:ext uri="{FF2B5EF4-FFF2-40B4-BE49-F238E27FC236}">
              <a16:creationId xmlns:a16="http://schemas.microsoft.com/office/drawing/2014/main" id="{57C1CEE5-887C-4C51-A4BF-842C1846F5DD}"/>
            </a:ext>
          </a:extLst>
        </xdr:cNvPr>
        <xdr:cNvSpPr txBox="1"/>
      </xdr:nvSpPr>
      <xdr:spPr>
        <a:xfrm>
          <a:off x="6705111" y="5933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B36228CC-63BB-4FB2-BFD8-167C2E1A0EE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FA59704F-63B2-4AAF-8E1E-726A5B8C73A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8F538AB2-FE97-4177-A4A5-370678E1D72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966EEB06-37D0-4237-9E56-9EE1FFDA0B4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A43650C1-9157-421A-8392-F3E54BD978C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727BF3D8-D298-4F12-B1A3-B5F6BC19C4B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8A378833-E4E9-4CE1-9950-E5151983748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3C62A432-1506-4F15-90BD-B0B5D784F4A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8A973F83-898E-4C7F-A5C7-3C622E99BFF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AE328511-498F-4361-95C6-CC6527E2ABB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923E9508-DBE3-4557-837E-9895CE579E7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4613F8DA-72D7-4401-BE7D-5A6C9C1048D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794BEFE6-1655-4732-9C58-03E9CF64A54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89A3B88C-7074-419F-A7A4-887343C142B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5A7BDB99-62EA-4AF0-AD4D-042995BD613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7D225DBA-BAD0-40D7-B5C2-A25E590D6BE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5B17C664-A9D0-493A-8498-8E8AF48D1D7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A2E7FBAA-E2EE-415E-9CB2-753CB7A2F8A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E4A58E18-83C3-48C6-8430-987B6460598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3893117D-F111-4527-9041-E81A2BA1DF4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3E6CA306-592D-438B-BE6E-60DC41B8124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39D13D09-B116-4660-8E8D-B871692668D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85B8C33-6A43-47FF-B572-342E338BE20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F3D90054-E9C0-4306-9244-82BE2F009F0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10B4DE01-96BD-4B71-939F-62CD68CA4E6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AA7F2BEC-3112-4356-89C7-A52A2C49E202}"/>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50F53F15-71E4-4C14-96B7-3A44774716C9}"/>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8E1A13BF-CEDB-48DE-99DE-50FC200127F6}"/>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BAE04353-24FC-43BE-A867-66F224F9C6F8}"/>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4D67F173-504C-4676-BD23-AB5B958310BC}"/>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7B129BD7-4F24-468B-999C-813598419040}"/>
            </a:ext>
          </a:extLst>
        </xdr:cNvPr>
        <xdr:cNvSpPr txBox="1"/>
      </xdr:nvSpPr>
      <xdr:spPr>
        <a:xfrm>
          <a:off x="4673600" y="10342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11687772-F0E2-46CD-97CA-023725F26AAE}"/>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3DF19688-DE2A-49F9-9A33-ED15BE6E9F72}"/>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BA840CB1-4D0E-4E8C-881D-019E99F14390}"/>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A0FC0D96-1368-4068-829E-B0EB54CB61D2}"/>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3205A92E-A670-4ED4-B948-D36E62D07EE5}"/>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5B9EEDF-4076-4727-9541-B64DB58C716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8CE226A-4A1B-4754-8811-6CCFA24E1A1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081B221-DAF8-4A70-9EA9-2249D28E587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BB21416-E01F-4E71-A874-BD52F68696F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271E7390-01A0-421C-B1E5-ACFBD2F9878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123916</xdr:rowOff>
    </xdr:from>
    <xdr:to>
      <xdr:col>24</xdr:col>
      <xdr:colOff>114300</xdr:colOff>
      <xdr:row>62</xdr:row>
      <xdr:rowOff>54066</xdr:rowOff>
    </xdr:to>
    <xdr:sp macro="" textlink="">
      <xdr:nvSpPr>
        <xdr:cNvPr id="191" name="楕円 190">
          <a:extLst>
            <a:ext uri="{FF2B5EF4-FFF2-40B4-BE49-F238E27FC236}">
              <a16:creationId xmlns:a16="http://schemas.microsoft.com/office/drawing/2014/main" id="{CDA2E755-8A1C-48AC-81DA-0090289479C5}"/>
            </a:ext>
          </a:extLst>
        </xdr:cNvPr>
        <xdr:cNvSpPr/>
      </xdr:nvSpPr>
      <xdr:spPr>
        <a:xfrm>
          <a:off x="4584700" y="1058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102343</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2CA0D9B6-ACAC-4126-8B52-723F3573151E}"/>
            </a:ext>
          </a:extLst>
        </xdr:cNvPr>
        <xdr:cNvSpPr txBox="1"/>
      </xdr:nvSpPr>
      <xdr:spPr>
        <a:xfrm>
          <a:off x="4673600" y="1056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101056</xdr:rowOff>
    </xdr:from>
    <xdr:to>
      <xdr:col>20</xdr:col>
      <xdr:colOff>38100</xdr:colOff>
      <xdr:row>62</xdr:row>
      <xdr:rowOff>31206</xdr:rowOff>
    </xdr:to>
    <xdr:sp macro="" textlink="">
      <xdr:nvSpPr>
        <xdr:cNvPr id="193" name="楕円 192">
          <a:extLst>
            <a:ext uri="{FF2B5EF4-FFF2-40B4-BE49-F238E27FC236}">
              <a16:creationId xmlns:a16="http://schemas.microsoft.com/office/drawing/2014/main" id="{47491870-0D1F-41CA-8025-FAB0C775AAF4}"/>
            </a:ext>
          </a:extLst>
        </xdr:cNvPr>
        <xdr:cNvSpPr/>
      </xdr:nvSpPr>
      <xdr:spPr>
        <a:xfrm>
          <a:off x="3746500" y="1055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151856</xdr:rowOff>
    </xdr:from>
    <xdr:to>
      <xdr:col>24</xdr:col>
      <xdr:colOff>63500</xdr:colOff>
      <xdr:row>62</xdr:row>
      <xdr:rowOff>3266</xdr:rowOff>
    </xdr:to>
    <xdr:cxnSp macro="">
      <xdr:nvCxnSpPr>
        <xdr:cNvPr id="194" name="直線コネクタ 193">
          <a:extLst>
            <a:ext uri="{FF2B5EF4-FFF2-40B4-BE49-F238E27FC236}">
              <a16:creationId xmlns:a16="http://schemas.microsoft.com/office/drawing/2014/main" id="{3A5753E3-A772-49E5-B781-6FF8F65E2928}"/>
            </a:ext>
          </a:extLst>
        </xdr:cNvPr>
        <xdr:cNvCxnSpPr/>
      </xdr:nvCxnSpPr>
      <xdr:spPr>
        <a:xfrm>
          <a:off x="3797300" y="1061030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74930</xdr:rowOff>
    </xdr:from>
    <xdr:to>
      <xdr:col>15</xdr:col>
      <xdr:colOff>101600</xdr:colOff>
      <xdr:row>62</xdr:row>
      <xdr:rowOff>5080</xdr:rowOff>
    </xdr:to>
    <xdr:sp macro="" textlink="">
      <xdr:nvSpPr>
        <xdr:cNvPr id="195" name="楕円 194">
          <a:extLst>
            <a:ext uri="{FF2B5EF4-FFF2-40B4-BE49-F238E27FC236}">
              <a16:creationId xmlns:a16="http://schemas.microsoft.com/office/drawing/2014/main" id="{111FB77A-C260-4E13-8A40-868E1B5BF8E4}"/>
            </a:ext>
          </a:extLst>
        </xdr:cNvPr>
        <xdr:cNvSpPr/>
      </xdr:nvSpPr>
      <xdr:spPr>
        <a:xfrm>
          <a:off x="2857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125730</xdr:rowOff>
    </xdr:from>
    <xdr:to>
      <xdr:col>19</xdr:col>
      <xdr:colOff>177800</xdr:colOff>
      <xdr:row>61</xdr:row>
      <xdr:rowOff>151856</xdr:rowOff>
    </xdr:to>
    <xdr:cxnSp macro="">
      <xdr:nvCxnSpPr>
        <xdr:cNvPr id="196" name="直線コネクタ 195">
          <a:extLst>
            <a:ext uri="{FF2B5EF4-FFF2-40B4-BE49-F238E27FC236}">
              <a16:creationId xmlns:a16="http://schemas.microsoft.com/office/drawing/2014/main" id="{C08E5E78-667B-4CD1-826F-495808153459}"/>
            </a:ext>
          </a:extLst>
        </xdr:cNvPr>
        <xdr:cNvCxnSpPr/>
      </xdr:nvCxnSpPr>
      <xdr:spPr>
        <a:xfrm>
          <a:off x="2908300" y="1058418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50437</xdr:rowOff>
    </xdr:from>
    <xdr:to>
      <xdr:col>10</xdr:col>
      <xdr:colOff>165100</xdr:colOff>
      <xdr:row>61</xdr:row>
      <xdr:rowOff>152037</xdr:rowOff>
    </xdr:to>
    <xdr:sp macro="" textlink="">
      <xdr:nvSpPr>
        <xdr:cNvPr id="197" name="楕円 196">
          <a:extLst>
            <a:ext uri="{FF2B5EF4-FFF2-40B4-BE49-F238E27FC236}">
              <a16:creationId xmlns:a16="http://schemas.microsoft.com/office/drawing/2014/main" id="{D85BFA87-1158-4FC6-AF97-A5FE67AF8323}"/>
            </a:ext>
          </a:extLst>
        </xdr:cNvPr>
        <xdr:cNvSpPr/>
      </xdr:nvSpPr>
      <xdr:spPr>
        <a:xfrm>
          <a:off x="1968500" y="1050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101237</xdr:rowOff>
    </xdr:from>
    <xdr:to>
      <xdr:col>15</xdr:col>
      <xdr:colOff>50800</xdr:colOff>
      <xdr:row>61</xdr:row>
      <xdr:rowOff>125730</xdr:rowOff>
    </xdr:to>
    <xdr:cxnSp macro="">
      <xdr:nvCxnSpPr>
        <xdr:cNvPr id="198" name="直線コネクタ 197">
          <a:extLst>
            <a:ext uri="{FF2B5EF4-FFF2-40B4-BE49-F238E27FC236}">
              <a16:creationId xmlns:a16="http://schemas.microsoft.com/office/drawing/2014/main" id="{96828946-E9D0-4390-BACA-F2847235FC4D}"/>
            </a:ext>
          </a:extLst>
        </xdr:cNvPr>
        <xdr:cNvCxnSpPr/>
      </xdr:nvCxnSpPr>
      <xdr:spPr>
        <a:xfrm>
          <a:off x="2019300" y="1055968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27577</xdr:rowOff>
    </xdr:from>
    <xdr:to>
      <xdr:col>6</xdr:col>
      <xdr:colOff>38100</xdr:colOff>
      <xdr:row>61</xdr:row>
      <xdr:rowOff>129177</xdr:rowOff>
    </xdr:to>
    <xdr:sp macro="" textlink="">
      <xdr:nvSpPr>
        <xdr:cNvPr id="199" name="楕円 198">
          <a:extLst>
            <a:ext uri="{FF2B5EF4-FFF2-40B4-BE49-F238E27FC236}">
              <a16:creationId xmlns:a16="http://schemas.microsoft.com/office/drawing/2014/main" id="{1C55819A-9E0D-408E-84BF-847E405EA6F0}"/>
            </a:ext>
          </a:extLst>
        </xdr:cNvPr>
        <xdr:cNvSpPr/>
      </xdr:nvSpPr>
      <xdr:spPr>
        <a:xfrm>
          <a:off x="1079500" y="1048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78377</xdr:rowOff>
    </xdr:from>
    <xdr:to>
      <xdr:col>10</xdr:col>
      <xdr:colOff>114300</xdr:colOff>
      <xdr:row>61</xdr:row>
      <xdr:rowOff>101237</xdr:rowOff>
    </xdr:to>
    <xdr:cxnSp macro="">
      <xdr:nvCxnSpPr>
        <xdr:cNvPr id="200" name="直線コネクタ 199">
          <a:extLst>
            <a:ext uri="{FF2B5EF4-FFF2-40B4-BE49-F238E27FC236}">
              <a16:creationId xmlns:a16="http://schemas.microsoft.com/office/drawing/2014/main" id="{1BBCA0CD-333E-479D-974A-5D21AFC33E4C}"/>
            </a:ext>
          </a:extLst>
        </xdr:cNvPr>
        <xdr:cNvCxnSpPr/>
      </xdr:nvCxnSpPr>
      <xdr:spPr>
        <a:xfrm>
          <a:off x="1130300" y="1053682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AF5BF9AF-B9CF-46B6-AE16-AB473A24A328}"/>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796DB59A-F561-4070-9313-D3336D03E53D}"/>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B211777C-646D-4D99-8AAB-8B42C7BD24D9}"/>
            </a:ext>
          </a:extLst>
        </xdr:cNvPr>
        <xdr:cNvSpPr txBox="1"/>
      </xdr:nvSpPr>
      <xdr:spPr>
        <a:xfrm>
          <a:off x="18167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5A13148B-AE4C-4E98-9146-CA2137E4CA69}"/>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22333</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400D9D0D-5900-42E1-96F8-882D2C7EBC90}"/>
            </a:ext>
          </a:extLst>
        </xdr:cNvPr>
        <xdr:cNvSpPr txBox="1"/>
      </xdr:nvSpPr>
      <xdr:spPr>
        <a:xfrm>
          <a:off x="3582044" y="1065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167657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A0983BC8-D0B2-4D25-93FE-FC14D4C3E43F}"/>
            </a:ext>
          </a:extLst>
        </xdr:cNvPr>
        <xdr:cNvSpPr txBox="1"/>
      </xdr:nvSpPr>
      <xdr:spPr>
        <a:xfrm>
          <a:off x="2705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143164</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F8038D99-05C1-4C9D-A127-5DFA347D3F18}"/>
            </a:ext>
          </a:extLst>
        </xdr:cNvPr>
        <xdr:cNvSpPr txBox="1"/>
      </xdr:nvSpPr>
      <xdr:spPr>
        <a:xfrm>
          <a:off x="18167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120304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A08A898-23E7-4AE9-926A-FBCD50EF88E9}"/>
            </a:ext>
          </a:extLst>
        </xdr:cNvPr>
        <xdr:cNvSpPr txBox="1"/>
      </xdr:nvSpPr>
      <xdr:spPr>
        <a:xfrm>
          <a:off x="927744" y="1057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E00BF4D9-B510-406D-8DB1-87316B25491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17309935-8FD5-4D72-BFE3-B701B746B3E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3DBEEC9-E443-4944-A5D5-CFCEB28F20F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8B0DD916-0C6C-4124-B865-7780866EEE7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3F36934C-20A7-4290-882C-5D1DD3D6112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ACD4001B-8D15-49BB-B4DC-3FD9DC63FA6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930CF894-D064-40B4-A656-9F13FDE920B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F79CAE84-FC79-469E-85E4-73E67580839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8F251A6A-9BB0-411A-BFB9-4B1896BAD0E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9F6C1CDA-5F5A-4E38-B358-E6AD4B513C6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984BE70A-8C8C-470D-9D46-5F5BE5ED2F0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154F1103-F7E5-4914-8E86-8C75766D211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8AEF544B-0259-489E-8F69-80B93CFF5E7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2488D29D-237A-4074-A8A1-DA08C883A7D5}"/>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58B84BAA-35DB-4693-A4A9-C2F021FCE0B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7B959F68-CBB2-4D7C-B7A7-F7BEA103B674}"/>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778967BD-296F-48F1-AAF1-844BEDDE27B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D54E9824-726E-4E0B-BE47-30A4841D2A5A}"/>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A03F7E33-F67B-4293-82F7-331DFF9F524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12FD226D-D7C8-4A23-B10D-49609F63FC77}"/>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AEBEB1A5-4CEE-4198-AF89-D88EE2515F1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B50EB4D-F7AE-4C0C-AB65-DE6244BE10F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DC6336DE-F28C-4C04-95EA-320DD1D1C5D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620DC1E2-7238-45F4-8E4B-8FBD1F6F8239}"/>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CB79DCF4-4638-4C62-840D-AF18C8DAA4C9}"/>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6545E605-F3E1-4E73-9AAF-8803A4F33817}"/>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BE1943E-73E3-46E8-ACF2-193E361731FD}"/>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AECCE9C9-BC94-4540-A50A-3D818A2A2C7D}"/>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108373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97682CEF-5BF4-4DF7-A270-11691ED0DDC5}"/>
            </a:ext>
          </a:extLst>
        </xdr:cNvPr>
        <xdr:cNvSpPr txBox="1"/>
      </xdr:nvSpPr>
      <xdr:spPr>
        <a:xfrm>
          <a:off x="10515600" y="10738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958849B8-58F4-4F5C-991C-3908BA20E30F}"/>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F1A2251F-2717-4D27-AC40-F57EEEE01C59}"/>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7C881448-7DB6-45F4-A015-B57F5D473E23}"/>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F0DEE5C7-74B6-4EC6-AE93-C2209E73D557}"/>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5E7EA812-1E12-4184-B92A-E461AA91BD30}"/>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C4198AA-6738-44F7-86B6-371893563B1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C9D9354-8385-4C2A-B3BA-8165A6F4F1D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BACF06E-26D9-432B-961E-C79708FAF47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66D0814-DD33-44CF-8EB3-A5BEA38959F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73DA5776-D756-4A5B-8EFB-E6AA8EFF525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150812</xdr:rowOff>
    </xdr:from>
    <xdr:to>
      <xdr:col>55</xdr:col>
      <xdr:colOff>50800</xdr:colOff>
      <xdr:row>61</xdr:row>
      <xdr:rowOff>80962</xdr:rowOff>
    </xdr:to>
    <xdr:sp macro="" textlink="">
      <xdr:nvSpPr>
        <xdr:cNvPr id="248" name="楕円 247">
          <a:extLst>
            <a:ext uri="{FF2B5EF4-FFF2-40B4-BE49-F238E27FC236}">
              <a16:creationId xmlns:a16="http://schemas.microsoft.com/office/drawing/2014/main" id="{54DBE2F1-1C56-43F8-8C07-46AE59EA1934}"/>
            </a:ext>
          </a:extLst>
        </xdr:cNvPr>
        <xdr:cNvSpPr/>
      </xdr:nvSpPr>
      <xdr:spPr>
        <a:xfrm>
          <a:off x="10426700" y="1043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2239</xdr:rowOff>
    </xdr:from>
    <xdr:ext cx="690189" cy="259045"/>
    <xdr:sp macro="" textlink="">
      <xdr:nvSpPr>
        <xdr:cNvPr id="249" name="【橋りょう・トンネル】&#10;一人当たり有形固定資産（償却資産）額該当値テキスト">
          <a:extLst>
            <a:ext uri="{FF2B5EF4-FFF2-40B4-BE49-F238E27FC236}">
              <a16:creationId xmlns:a16="http://schemas.microsoft.com/office/drawing/2014/main" id="{B77EEE73-C38F-4C1B-B702-35F13F87AE2E}"/>
            </a:ext>
          </a:extLst>
        </xdr:cNvPr>
        <xdr:cNvSpPr txBox="1"/>
      </xdr:nvSpPr>
      <xdr:spPr>
        <a:xfrm>
          <a:off x="10515600" y="1028923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1,470,836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159913</xdr:rowOff>
    </xdr:from>
    <xdr:to>
      <xdr:col>50</xdr:col>
      <xdr:colOff>165100</xdr:colOff>
      <xdr:row>61</xdr:row>
      <xdr:rowOff>90063</xdr:rowOff>
    </xdr:to>
    <xdr:sp macro="" textlink="">
      <xdr:nvSpPr>
        <xdr:cNvPr id="250" name="楕円 249">
          <a:extLst>
            <a:ext uri="{FF2B5EF4-FFF2-40B4-BE49-F238E27FC236}">
              <a16:creationId xmlns:a16="http://schemas.microsoft.com/office/drawing/2014/main" id="{DC97D9D4-7C04-4EFC-9127-05A8C6A48FD5}"/>
            </a:ext>
          </a:extLst>
        </xdr:cNvPr>
        <xdr:cNvSpPr/>
      </xdr:nvSpPr>
      <xdr:spPr>
        <a:xfrm>
          <a:off x="9588500" y="10446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30162</xdr:rowOff>
    </xdr:from>
    <xdr:to>
      <xdr:col>55</xdr:col>
      <xdr:colOff>0</xdr:colOff>
      <xdr:row>61</xdr:row>
      <xdr:rowOff>39263</xdr:rowOff>
    </xdr:to>
    <xdr:cxnSp macro="">
      <xdr:nvCxnSpPr>
        <xdr:cNvPr id="251" name="直線コネクタ 250">
          <a:extLst>
            <a:ext uri="{FF2B5EF4-FFF2-40B4-BE49-F238E27FC236}">
              <a16:creationId xmlns:a16="http://schemas.microsoft.com/office/drawing/2014/main" id="{61A7E011-E1B2-46F4-8D21-D6FAE0D9F4E9}"/>
            </a:ext>
          </a:extLst>
        </xdr:cNvPr>
        <xdr:cNvCxnSpPr/>
      </xdr:nvCxnSpPr>
      <xdr:spPr>
        <a:xfrm flipV="1">
          <a:off x="9639300" y="10488612"/>
          <a:ext cx="838200" cy="9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163048</xdr:rowOff>
    </xdr:from>
    <xdr:to>
      <xdr:col>46</xdr:col>
      <xdr:colOff>38100</xdr:colOff>
      <xdr:row>61</xdr:row>
      <xdr:rowOff>93198</xdr:rowOff>
    </xdr:to>
    <xdr:sp macro="" textlink="">
      <xdr:nvSpPr>
        <xdr:cNvPr id="252" name="楕円 251">
          <a:extLst>
            <a:ext uri="{FF2B5EF4-FFF2-40B4-BE49-F238E27FC236}">
              <a16:creationId xmlns:a16="http://schemas.microsoft.com/office/drawing/2014/main" id="{A8082A48-1EFE-42BF-8C22-DC556BB975DE}"/>
            </a:ext>
          </a:extLst>
        </xdr:cNvPr>
        <xdr:cNvSpPr/>
      </xdr:nvSpPr>
      <xdr:spPr>
        <a:xfrm>
          <a:off x="8699500" y="10450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39263</xdr:rowOff>
    </xdr:from>
    <xdr:to>
      <xdr:col>50</xdr:col>
      <xdr:colOff>114300</xdr:colOff>
      <xdr:row>61</xdr:row>
      <xdr:rowOff>42398</xdr:rowOff>
    </xdr:to>
    <xdr:cxnSp macro="">
      <xdr:nvCxnSpPr>
        <xdr:cNvPr id="253" name="直線コネクタ 252">
          <a:extLst>
            <a:ext uri="{FF2B5EF4-FFF2-40B4-BE49-F238E27FC236}">
              <a16:creationId xmlns:a16="http://schemas.microsoft.com/office/drawing/2014/main" id="{CFC5BF67-A58E-4756-9770-475BB4CF341E}"/>
            </a:ext>
          </a:extLst>
        </xdr:cNvPr>
        <xdr:cNvCxnSpPr/>
      </xdr:nvCxnSpPr>
      <xdr:spPr>
        <a:xfrm flipV="1">
          <a:off x="8750300" y="10497713"/>
          <a:ext cx="889000" cy="3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2685</xdr:rowOff>
    </xdr:from>
    <xdr:to>
      <xdr:col>41</xdr:col>
      <xdr:colOff>101600</xdr:colOff>
      <xdr:row>61</xdr:row>
      <xdr:rowOff>104285</xdr:rowOff>
    </xdr:to>
    <xdr:sp macro="" textlink="">
      <xdr:nvSpPr>
        <xdr:cNvPr id="254" name="楕円 253">
          <a:extLst>
            <a:ext uri="{FF2B5EF4-FFF2-40B4-BE49-F238E27FC236}">
              <a16:creationId xmlns:a16="http://schemas.microsoft.com/office/drawing/2014/main" id="{E42715B4-48C1-4CF0-BCFC-6A65F56DAE3F}"/>
            </a:ext>
          </a:extLst>
        </xdr:cNvPr>
        <xdr:cNvSpPr/>
      </xdr:nvSpPr>
      <xdr:spPr>
        <a:xfrm>
          <a:off x="7810500" y="1046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42398</xdr:rowOff>
    </xdr:from>
    <xdr:to>
      <xdr:col>45</xdr:col>
      <xdr:colOff>177800</xdr:colOff>
      <xdr:row>61</xdr:row>
      <xdr:rowOff>53485</xdr:rowOff>
    </xdr:to>
    <xdr:cxnSp macro="">
      <xdr:nvCxnSpPr>
        <xdr:cNvPr id="255" name="直線コネクタ 254">
          <a:extLst>
            <a:ext uri="{FF2B5EF4-FFF2-40B4-BE49-F238E27FC236}">
              <a16:creationId xmlns:a16="http://schemas.microsoft.com/office/drawing/2014/main" id="{3D67E0A4-1ACE-4B2C-8EBD-42BD36D39624}"/>
            </a:ext>
          </a:extLst>
        </xdr:cNvPr>
        <xdr:cNvCxnSpPr/>
      </xdr:nvCxnSpPr>
      <xdr:spPr>
        <a:xfrm flipV="1">
          <a:off x="7861300" y="10500848"/>
          <a:ext cx="889000" cy="11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18989</xdr:rowOff>
    </xdr:from>
    <xdr:to>
      <xdr:col>36</xdr:col>
      <xdr:colOff>165100</xdr:colOff>
      <xdr:row>61</xdr:row>
      <xdr:rowOff>120589</xdr:rowOff>
    </xdr:to>
    <xdr:sp macro="" textlink="">
      <xdr:nvSpPr>
        <xdr:cNvPr id="256" name="楕円 255">
          <a:extLst>
            <a:ext uri="{FF2B5EF4-FFF2-40B4-BE49-F238E27FC236}">
              <a16:creationId xmlns:a16="http://schemas.microsoft.com/office/drawing/2014/main" id="{376BB978-5D11-46BA-9EB9-B1F05F53DD64}"/>
            </a:ext>
          </a:extLst>
        </xdr:cNvPr>
        <xdr:cNvSpPr/>
      </xdr:nvSpPr>
      <xdr:spPr>
        <a:xfrm>
          <a:off x="6921500" y="1047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53485</xdr:rowOff>
    </xdr:from>
    <xdr:to>
      <xdr:col>41</xdr:col>
      <xdr:colOff>50800</xdr:colOff>
      <xdr:row>61</xdr:row>
      <xdr:rowOff>69789</xdr:rowOff>
    </xdr:to>
    <xdr:cxnSp macro="">
      <xdr:nvCxnSpPr>
        <xdr:cNvPr id="257" name="直線コネクタ 256">
          <a:extLst>
            <a:ext uri="{FF2B5EF4-FFF2-40B4-BE49-F238E27FC236}">
              <a16:creationId xmlns:a16="http://schemas.microsoft.com/office/drawing/2014/main" id="{0C918443-06B6-49C9-82F2-DB8D251AF2BF}"/>
            </a:ext>
          </a:extLst>
        </xdr:cNvPr>
        <xdr:cNvCxnSpPr/>
      </xdr:nvCxnSpPr>
      <xdr:spPr>
        <a:xfrm flipV="1">
          <a:off x="6972300" y="10511935"/>
          <a:ext cx="889000" cy="1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54578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786956FB-3ABF-4EB7-948F-58E029108AC8}"/>
            </a:ext>
          </a:extLst>
        </xdr:cNvPr>
        <xdr:cNvSpPr txBox="1"/>
      </xdr:nvSpPr>
      <xdr:spPr>
        <a:xfrm>
          <a:off x="9327095" y="10855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59489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934DFFA4-9DC5-4957-993E-F66E34C00C02}"/>
            </a:ext>
          </a:extLst>
        </xdr:cNvPr>
        <xdr:cNvSpPr txBox="1"/>
      </xdr:nvSpPr>
      <xdr:spPr>
        <a:xfrm>
          <a:off x="8450795" y="10860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61093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A1FE1153-5686-4DED-8E96-6F81384BD0D8}"/>
            </a:ext>
          </a:extLst>
        </xdr:cNvPr>
        <xdr:cNvSpPr txBox="1"/>
      </xdr:nvSpPr>
      <xdr:spPr>
        <a:xfrm>
          <a:off x="7561795" y="10862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67838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BD937F58-2158-4071-A14C-563754321EC6}"/>
            </a:ext>
          </a:extLst>
        </xdr:cNvPr>
        <xdr:cNvSpPr txBox="1"/>
      </xdr:nvSpPr>
      <xdr:spPr>
        <a:xfrm>
          <a:off x="6672795" y="1086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59</xdr:row>
      <xdr:rowOff>106590</xdr:rowOff>
    </xdr:from>
    <xdr:ext cx="690189" cy="259045"/>
    <xdr:sp macro="" textlink="">
      <xdr:nvSpPr>
        <xdr:cNvPr id="262" name="n_1mainValue【橋りょう・トンネル】&#10;一人当たり有形固定資産（償却資産）額">
          <a:extLst>
            <a:ext uri="{FF2B5EF4-FFF2-40B4-BE49-F238E27FC236}">
              <a16:creationId xmlns:a16="http://schemas.microsoft.com/office/drawing/2014/main" id="{39E7A8D2-D939-4886-8DB8-59B7431318D3}"/>
            </a:ext>
          </a:extLst>
        </xdr:cNvPr>
        <xdr:cNvSpPr txBox="1"/>
      </xdr:nvSpPr>
      <xdr:spPr>
        <a:xfrm>
          <a:off x="9281505" y="102221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59</xdr:row>
      <xdr:rowOff>109725</xdr:rowOff>
    </xdr:from>
    <xdr:ext cx="690189" cy="259045"/>
    <xdr:sp macro="" textlink="">
      <xdr:nvSpPr>
        <xdr:cNvPr id="263" name="n_2mainValue【橋りょう・トンネル】&#10;一人当たり有形固定資産（償却資産）額">
          <a:extLst>
            <a:ext uri="{FF2B5EF4-FFF2-40B4-BE49-F238E27FC236}">
              <a16:creationId xmlns:a16="http://schemas.microsoft.com/office/drawing/2014/main" id="{FC3BAF5A-A77E-4C53-A8C0-04B9D90F1111}"/>
            </a:ext>
          </a:extLst>
        </xdr:cNvPr>
        <xdr:cNvSpPr txBox="1"/>
      </xdr:nvSpPr>
      <xdr:spPr>
        <a:xfrm>
          <a:off x="8405205" y="102252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59</xdr:row>
      <xdr:rowOff>120812</xdr:rowOff>
    </xdr:from>
    <xdr:ext cx="690189" cy="259045"/>
    <xdr:sp macro="" textlink="">
      <xdr:nvSpPr>
        <xdr:cNvPr id="264" name="n_3mainValue【橋りょう・トンネル】&#10;一人当たり有形固定資産（償却資産）額">
          <a:extLst>
            <a:ext uri="{FF2B5EF4-FFF2-40B4-BE49-F238E27FC236}">
              <a16:creationId xmlns:a16="http://schemas.microsoft.com/office/drawing/2014/main" id="{202864C3-D7A6-47DB-80BB-7C4837AE93CA}"/>
            </a:ext>
          </a:extLst>
        </xdr:cNvPr>
        <xdr:cNvSpPr txBox="1"/>
      </xdr:nvSpPr>
      <xdr:spPr>
        <a:xfrm>
          <a:off x="7516205" y="102363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59</xdr:row>
      <xdr:rowOff>137116</xdr:rowOff>
    </xdr:from>
    <xdr:ext cx="690189" cy="259045"/>
    <xdr:sp macro="" textlink="">
      <xdr:nvSpPr>
        <xdr:cNvPr id="265" name="n_4mainValue【橋りょう・トンネル】&#10;一人当たり有形固定資産（償却資産）額">
          <a:extLst>
            <a:ext uri="{FF2B5EF4-FFF2-40B4-BE49-F238E27FC236}">
              <a16:creationId xmlns:a16="http://schemas.microsoft.com/office/drawing/2014/main" id="{B87838D9-4332-4B5D-B3DC-C2CA0F6D3924}"/>
            </a:ext>
          </a:extLst>
        </xdr:cNvPr>
        <xdr:cNvSpPr txBox="1"/>
      </xdr:nvSpPr>
      <xdr:spPr>
        <a:xfrm>
          <a:off x="6627205" y="102526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B0082137-B355-494B-A204-F37DD20FE8D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950E7F3B-B810-4EB5-AD78-448B8C0BB09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CF22F0BB-A719-4116-AD73-8550E27B612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E379AC0-4388-42AF-BD44-4666659B538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707AA07-416A-460B-A3E1-7B3ED65BEDA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F2CF7CC9-A002-4A1B-B76D-62939CEC135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C96107D7-99BA-4C33-BCBD-2BAAF1A18DD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BDC15562-B820-4369-9E56-68FBF89AFA0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40A8B9C3-58BF-45E6-95FE-D3CBBB7A28F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AA2DF09F-BB73-480D-98EC-BEEFDE9F1F4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6EA0217D-B7F5-4D01-B47B-8423E1636F7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83EB967A-D7B4-4CDB-BADC-F8DE25A2C08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D2D5F42D-3975-45CB-9D90-8EAD93F90B21}"/>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A9C03C29-CBEC-465A-9C26-77267D72FB2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C261664E-9F44-4861-8496-1C913ED081B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332D4AC1-78D0-43F9-B19C-448AE0CB9A0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474C1D1D-AE4D-41F5-8C66-40D4FE05B48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79A84E88-29D2-4BC3-8F7D-BE42952A6CB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BB0A7479-A0DF-4F2E-BDB2-4888A99739F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A28A1B9E-67DE-40C4-AA39-9C05078AEF2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2BBDD75C-79F2-4B13-9C60-A63AEEAD977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6349C52B-D699-42F0-86C0-20F027CF576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B181CFDD-9415-4EFF-AB7E-92E72359F0A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C6781A9-B784-42ED-8E43-E670C0BD9E5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E076232F-DCD8-4921-B471-914A466D3861}"/>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9616830E-95E8-4E0E-B4B3-C796416A4D05}"/>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8A39248E-DA4B-4C32-A259-6636ADB5C7D4}"/>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7D63815A-51E4-4C74-BCA1-6C1AE54F7897}"/>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ECB56E23-7C87-4368-8E5E-E79A79520AE9}"/>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12EB4C6F-66F7-4BC1-927B-15159800169E}"/>
            </a:ext>
          </a:extLst>
        </xdr:cNvPr>
        <xdr:cNvSpPr txBox="1"/>
      </xdr:nvSpPr>
      <xdr:spPr>
        <a:xfrm>
          <a:off x="4673600" y="1401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05241FE9-536F-4DE5-B1EB-FD5981E49E38}"/>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093EF84F-D886-4D62-A7AC-020F24917B44}"/>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68A5A1A8-4EF4-492A-A191-22BE35BE9571}"/>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952DF97A-347A-4353-9F7E-20850D8FB20F}"/>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F06CCF89-CC0B-48FE-BF2F-1C4C4188E08E}"/>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7A4896D-E250-44FA-9A1E-613216BCB8D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1068BEC-12D5-4EAE-A516-C9190B8E839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F2D582F-A40B-4068-A2F0-3CC3146D9EB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2FBE2024-DF28-4F7D-8D22-D1F17AC8837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382F1FAD-69DC-468D-9CC0-DC1484C5832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130175</xdr:rowOff>
    </xdr:from>
    <xdr:to>
      <xdr:col>24</xdr:col>
      <xdr:colOff>114300</xdr:colOff>
      <xdr:row>85</xdr:row>
      <xdr:rowOff>60325</xdr:rowOff>
    </xdr:to>
    <xdr:sp macro="" textlink="">
      <xdr:nvSpPr>
        <xdr:cNvPr id="306" name="楕円 305">
          <a:extLst>
            <a:ext uri="{FF2B5EF4-FFF2-40B4-BE49-F238E27FC236}">
              <a16:creationId xmlns:a16="http://schemas.microsoft.com/office/drawing/2014/main" id="{27D6D156-B7E3-4CE6-8460-D3DFD583005F}"/>
            </a:ext>
          </a:extLst>
        </xdr:cNvPr>
        <xdr:cNvSpPr/>
      </xdr:nvSpPr>
      <xdr:spPr>
        <a:xfrm>
          <a:off x="45847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108602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9680A51F-93F1-4659-B68D-8B3317D251C6}"/>
            </a:ext>
          </a:extLst>
        </xdr:cNvPr>
        <xdr:cNvSpPr txBox="1"/>
      </xdr:nvSpPr>
      <xdr:spPr>
        <a:xfrm>
          <a:off x="4673600" y="1451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78739</xdr:rowOff>
    </xdr:from>
    <xdr:to>
      <xdr:col>20</xdr:col>
      <xdr:colOff>38100</xdr:colOff>
      <xdr:row>85</xdr:row>
      <xdr:rowOff>8889</xdr:rowOff>
    </xdr:to>
    <xdr:sp macro="" textlink="">
      <xdr:nvSpPr>
        <xdr:cNvPr id="308" name="楕円 307">
          <a:extLst>
            <a:ext uri="{FF2B5EF4-FFF2-40B4-BE49-F238E27FC236}">
              <a16:creationId xmlns:a16="http://schemas.microsoft.com/office/drawing/2014/main" id="{4636D1C8-4CA7-4CD9-AB7D-83C5F31308DC}"/>
            </a:ext>
          </a:extLst>
        </xdr:cNvPr>
        <xdr:cNvSpPr/>
      </xdr:nvSpPr>
      <xdr:spPr>
        <a:xfrm>
          <a:off x="3746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129539</xdr:rowOff>
    </xdr:from>
    <xdr:to>
      <xdr:col>24</xdr:col>
      <xdr:colOff>63500</xdr:colOff>
      <xdr:row>85</xdr:row>
      <xdr:rowOff>9525</xdr:rowOff>
    </xdr:to>
    <xdr:cxnSp macro="">
      <xdr:nvCxnSpPr>
        <xdr:cNvPr id="309" name="直線コネクタ 308">
          <a:extLst>
            <a:ext uri="{FF2B5EF4-FFF2-40B4-BE49-F238E27FC236}">
              <a16:creationId xmlns:a16="http://schemas.microsoft.com/office/drawing/2014/main" id="{93333E2D-4B2F-4CFB-B3D4-306F72FCCFC0}"/>
            </a:ext>
          </a:extLst>
        </xdr:cNvPr>
        <xdr:cNvCxnSpPr/>
      </xdr:nvCxnSpPr>
      <xdr:spPr>
        <a:xfrm>
          <a:off x="3797300" y="14531339"/>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8255</xdr:rowOff>
    </xdr:from>
    <xdr:to>
      <xdr:col>15</xdr:col>
      <xdr:colOff>101600</xdr:colOff>
      <xdr:row>84</xdr:row>
      <xdr:rowOff>109855</xdr:rowOff>
    </xdr:to>
    <xdr:sp macro="" textlink="">
      <xdr:nvSpPr>
        <xdr:cNvPr id="310" name="楕円 309">
          <a:extLst>
            <a:ext uri="{FF2B5EF4-FFF2-40B4-BE49-F238E27FC236}">
              <a16:creationId xmlns:a16="http://schemas.microsoft.com/office/drawing/2014/main" id="{4B25AC9C-739C-4A45-AA8D-899256FEAD6E}"/>
            </a:ext>
          </a:extLst>
        </xdr:cNvPr>
        <xdr:cNvSpPr/>
      </xdr:nvSpPr>
      <xdr:spPr>
        <a:xfrm>
          <a:off x="2857500" y="1441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59055</xdr:rowOff>
    </xdr:from>
    <xdr:to>
      <xdr:col>19</xdr:col>
      <xdr:colOff>177800</xdr:colOff>
      <xdr:row>84</xdr:row>
      <xdr:rowOff>129539</xdr:rowOff>
    </xdr:to>
    <xdr:cxnSp macro="">
      <xdr:nvCxnSpPr>
        <xdr:cNvPr id="311" name="直線コネクタ 310">
          <a:extLst>
            <a:ext uri="{FF2B5EF4-FFF2-40B4-BE49-F238E27FC236}">
              <a16:creationId xmlns:a16="http://schemas.microsoft.com/office/drawing/2014/main" id="{D42E5F5E-1DB6-49CD-843E-5EBA6BFF88ED}"/>
            </a:ext>
          </a:extLst>
        </xdr:cNvPr>
        <xdr:cNvCxnSpPr/>
      </xdr:nvCxnSpPr>
      <xdr:spPr>
        <a:xfrm>
          <a:off x="2908300" y="14460855"/>
          <a:ext cx="8890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109220</xdr:rowOff>
    </xdr:from>
    <xdr:to>
      <xdr:col>10</xdr:col>
      <xdr:colOff>165100</xdr:colOff>
      <xdr:row>84</xdr:row>
      <xdr:rowOff>39370</xdr:rowOff>
    </xdr:to>
    <xdr:sp macro="" textlink="">
      <xdr:nvSpPr>
        <xdr:cNvPr id="312" name="楕円 311">
          <a:extLst>
            <a:ext uri="{FF2B5EF4-FFF2-40B4-BE49-F238E27FC236}">
              <a16:creationId xmlns:a16="http://schemas.microsoft.com/office/drawing/2014/main" id="{487F017E-C6D5-4C2B-9900-F5E10EFC6F62}"/>
            </a:ext>
          </a:extLst>
        </xdr:cNvPr>
        <xdr:cNvSpPr/>
      </xdr:nvSpPr>
      <xdr:spPr>
        <a:xfrm>
          <a:off x="19685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160020</xdr:rowOff>
    </xdr:from>
    <xdr:to>
      <xdr:col>15</xdr:col>
      <xdr:colOff>50800</xdr:colOff>
      <xdr:row>84</xdr:row>
      <xdr:rowOff>59055</xdr:rowOff>
    </xdr:to>
    <xdr:cxnSp macro="">
      <xdr:nvCxnSpPr>
        <xdr:cNvPr id="313" name="直線コネクタ 312">
          <a:extLst>
            <a:ext uri="{FF2B5EF4-FFF2-40B4-BE49-F238E27FC236}">
              <a16:creationId xmlns:a16="http://schemas.microsoft.com/office/drawing/2014/main" id="{D6D05D2A-5FFA-417C-8A4C-116C20EEF80D}"/>
            </a:ext>
          </a:extLst>
        </xdr:cNvPr>
        <xdr:cNvCxnSpPr/>
      </xdr:nvCxnSpPr>
      <xdr:spPr>
        <a:xfrm>
          <a:off x="2019300" y="1439037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40639</xdr:rowOff>
    </xdr:from>
    <xdr:to>
      <xdr:col>6</xdr:col>
      <xdr:colOff>38100</xdr:colOff>
      <xdr:row>83</xdr:row>
      <xdr:rowOff>142239</xdr:rowOff>
    </xdr:to>
    <xdr:sp macro="" textlink="">
      <xdr:nvSpPr>
        <xdr:cNvPr id="314" name="楕円 313">
          <a:extLst>
            <a:ext uri="{FF2B5EF4-FFF2-40B4-BE49-F238E27FC236}">
              <a16:creationId xmlns:a16="http://schemas.microsoft.com/office/drawing/2014/main" id="{132105F8-2643-413E-86FD-9600D5A7C0CC}"/>
            </a:ext>
          </a:extLst>
        </xdr:cNvPr>
        <xdr:cNvSpPr/>
      </xdr:nvSpPr>
      <xdr:spPr>
        <a:xfrm>
          <a:off x="1079500" y="1427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91439</xdr:rowOff>
    </xdr:from>
    <xdr:to>
      <xdr:col>10</xdr:col>
      <xdr:colOff>114300</xdr:colOff>
      <xdr:row>83</xdr:row>
      <xdr:rowOff>160020</xdr:rowOff>
    </xdr:to>
    <xdr:cxnSp macro="">
      <xdr:nvCxnSpPr>
        <xdr:cNvPr id="315" name="直線コネクタ 314">
          <a:extLst>
            <a:ext uri="{FF2B5EF4-FFF2-40B4-BE49-F238E27FC236}">
              <a16:creationId xmlns:a16="http://schemas.microsoft.com/office/drawing/2014/main" id="{71730806-6A70-467C-836B-15936040F53D}"/>
            </a:ext>
          </a:extLst>
        </xdr:cNvPr>
        <xdr:cNvCxnSpPr/>
      </xdr:nvCxnSpPr>
      <xdr:spPr>
        <a:xfrm>
          <a:off x="1130300" y="14321789"/>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5538FFC0-EA6A-41CF-81A4-D986246E336B}"/>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4D4BF2BF-4CAF-4EE4-9413-A2336B8071AD}"/>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6CA448CD-F3D7-4E18-841B-7B04EE14B089}"/>
            </a:ext>
          </a:extLst>
        </xdr:cNvPr>
        <xdr:cNvSpPr txBox="1"/>
      </xdr:nvSpPr>
      <xdr:spPr>
        <a:xfrm>
          <a:off x="1816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9E19DA1B-E33F-475E-B18E-6DE7022A2109}"/>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16</xdr:rowOff>
    </xdr:from>
    <xdr:ext cx="405111" cy="259045"/>
    <xdr:sp macro="" textlink="">
      <xdr:nvSpPr>
        <xdr:cNvPr id="320" name="n_1mainValue【公営住宅】&#10;有形固定資産減価償却率">
          <a:extLst>
            <a:ext uri="{FF2B5EF4-FFF2-40B4-BE49-F238E27FC236}">
              <a16:creationId xmlns:a16="http://schemas.microsoft.com/office/drawing/2014/main" id="{1E8A2BD4-4F35-4A2B-A8FA-594AFAC98474}"/>
            </a:ext>
          </a:extLst>
        </xdr:cNvPr>
        <xdr:cNvSpPr txBox="1"/>
      </xdr:nvSpPr>
      <xdr:spPr>
        <a:xfrm>
          <a:off x="3582044" y="1457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100982</xdr:rowOff>
    </xdr:from>
    <xdr:ext cx="405111" cy="259045"/>
    <xdr:sp macro="" textlink="">
      <xdr:nvSpPr>
        <xdr:cNvPr id="321" name="n_2mainValue【公営住宅】&#10;有形固定資産減価償却率">
          <a:extLst>
            <a:ext uri="{FF2B5EF4-FFF2-40B4-BE49-F238E27FC236}">
              <a16:creationId xmlns:a16="http://schemas.microsoft.com/office/drawing/2014/main" id="{611C243D-3D9C-4206-899B-C9EA9E109A61}"/>
            </a:ext>
          </a:extLst>
        </xdr:cNvPr>
        <xdr:cNvSpPr txBox="1"/>
      </xdr:nvSpPr>
      <xdr:spPr>
        <a:xfrm>
          <a:off x="2705744" y="1450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30497</xdr:rowOff>
    </xdr:from>
    <xdr:ext cx="405111" cy="259045"/>
    <xdr:sp macro="" textlink="">
      <xdr:nvSpPr>
        <xdr:cNvPr id="322" name="n_3mainValue【公営住宅】&#10;有形固定資産減価償却率">
          <a:extLst>
            <a:ext uri="{FF2B5EF4-FFF2-40B4-BE49-F238E27FC236}">
              <a16:creationId xmlns:a16="http://schemas.microsoft.com/office/drawing/2014/main" id="{4B3D5C5D-44DB-4D43-AB2F-9D373501D6DF}"/>
            </a:ext>
          </a:extLst>
        </xdr:cNvPr>
        <xdr:cNvSpPr txBox="1"/>
      </xdr:nvSpPr>
      <xdr:spPr>
        <a:xfrm>
          <a:off x="1816744" y="1443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133366</xdr:rowOff>
    </xdr:from>
    <xdr:ext cx="405111" cy="259045"/>
    <xdr:sp macro="" textlink="">
      <xdr:nvSpPr>
        <xdr:cNvPr id="323" name="n_4mainValue【公営住宅】&#10;有形固定資産減価償却率">
          <a:extLst>
            <a:ext uri="{FF2B5EF4-FFF2-40B4-BE49-F238E27FC236}">
              <a16:creationId xmlns:a16="http://schemas.microsoft.com/office/drawing/2014/main" id="{29B43809-D0B8-4DA4-9BC7-3FAED35B49B2}"/>
            </a:ext>
          </a:extLst>
        </xdr:cNvPr>
        <xdr:cNvSpPr txBox="1"/>
      </xdr:nvSpPr>
      <xdr:spPr>
        <a:xfrm>
          <a:off x="927744" y="1436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CC0C7208-0740-4455-BD7E-F91AEFC3F95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A7463CA9-00E7-4447-8030-49A14ACC026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A7F62801-60B2-4F28-869D-CEB66A48944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2531C357-5A7C-4984-9E2D-2B66246592F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52057131-19A8-43DA-989F-7967EBCEBFB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6737B747-42FD-4C64-A7F5-1B174EEBA2C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31076F29-E785-420B-A598-326DEF940C6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F17DCDB-C3DC-4A15-AE1D-5803E55713B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5357865A-97E1-4AB1-8A1C-9999ABE9F72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BC3400E0-2A71-43BB-BF31-A60DA58A749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F4A77FCD-03E4-4D02-B1FA-3440E28283CD}"/>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C550858E-18CA-4E18-AF81-92F9906AD61F}"/>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446847D8-4F47-4BDB-A86F-F8D32FE26F77}"/>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E2797240-FC28-4F48-9469-9777DC9C4E7C}"/>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76791EAE-71F9-4603-9C24-F48D8960177E}"/>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9284779E-7323-4DF7-86B7-36067E5690BD}"/>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ADA112DB-7DCC-4C36-905D-8F143034253E}"/>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1C42A811-DCCD-42CE-8DF0-7AD2FDE8976F}"/>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6100E6BE-14E7-4953-ACE0-A746F4C358F2}"/>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25072C3D-A7D0-4832-88AA-8602DEF89EFA}"/>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1A4D4C04-6759-416E-8D9B-93D09D9A3292}"/>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4F9E811F-40CF-463A-86C2-BEB514A5545B}"/>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874D588A-78FD-4FF2-BF3A-CA0719B1946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42E42384-1F02-4DC7-85E2-6BC2DA1B98DB}"/>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541D8BAB-E083-48FD-8241-3CB31C76940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CA3CEE4B-8062-45DC-9117-27A3E11560F2}"/>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DD48D773-5B02-4EEB-82A6-C41125E8CBD9}"/>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9E4901C9-D5EF-4FDE-99B5-FFE72DCFAB2C}"/>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073CFF9E-484E-4ECA-BA13-F340AFF3B61C}"/>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F9F9C9BC-C071-427F-A50E-B945182F8066}"/>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4" name="【公営住宅】&#10;一人当たり面積平均値テキスト">
          <a:extLst>
            <a:ext uri="{FF2B5EF4-FFF2-40B4-BE49-F238E27FC236}">
              <a16:creationId xmlns:a16="http://schemas.microsoft.com/office/drawing/2014/main" id="{F2A96DB2-393D-45FA-B83A-E3D2290846E6}"/>
            </a:ext>
          </a:extLst>
        </xdr:cNvPr>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339006D8-3A3E-4B53-9F04-7D05D0237C5E}"/>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46D6FB26-1271-4DB4-9952-D186C073050E}"/>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AFC72587-BDB2-4C34-9559-30372C1D5376}"/>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7D8A75E9-2A41-403E-92B6-569E55E20B08}"/>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D2B82A30-5978-4975-AAC8-EA56F7C707A4}"/>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3BDA451-541B-4A83-A34B-E0F4721AC6D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3D3487DC-D40A-41FF-A1E4-0E789B7AA89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59B922A-FF25-4F31-807A-40E66737E09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C82A1CCB-702E-4885-983E-E03BBE3019A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6F123F4E-0435-41E5-853B-CE9CFD97259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82659</xdr:rowOff>
    </xdr:from>
    <xdr:to>
      <xdr:col>55</xdr:col>
      <xdr:colOff>50800</xdr:colOff>
      <xdr:row>87</xdr:row>
      <xdr:rowOff>12809</xdr:rowOff>
    </xdr:to>
    <xdr:sp macro="" textlink="">
      <xdr:nvSpPr>
        <xdr:cNvPr id="365" name="楕円 364">
          <a:extLst>
            <a:ext uri="{FF2B5EF4-FFF2-40B4-BE49-F238E27FC236}">
              <a16:creationId xmlns:a16="http://schemas.microsoft.com/office/drawing/2014/main" id="{9D89A12F-60F9-4516-A7CB-42F245A3999F}"/>
            </a:ext>
          </a:extLst>
        </xdr:cNvPr>
        <xdr:cNvSpPr/>
      </xdr:nvSpPr>
      <xdr:spPr>
        <a:xfrm>
          <a:off x="10426700" y="1482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169036</xdr:rowOff>
    </xdr:from>
    <xdr:ext cx="469744" cy="259045"/>
    <xdr:sp macro="" textlink="">
      <xdr:nvSpPr>
        <xdr:cNvPr id="366" name="【公営住宅】&#10;一人当たり面積該当値テキスト">
          <a:extLst>
            <a:ext uri="{FF2B5EF4-FFF2-40B4-BE49-F238E27FC236}">
              <a16:creationId xmlns:a16="http://schemas.microsoft.com/office/drawing/2014/main" id="{3C92869A-0F8E-48D6-9E8A-ADFC4349692F}"/>
            </a:ext>
          </a:extLst>
        </xdr:cNvPr>
        <xdr:cNvSpPr txBox="1"/>
      </xdr:nvSpPr>
      <xdr:spPr>
        <a:xfrm>
          <a:off x="10515600" y="14742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83094</xdr:rowOff>
    </xdr:from>
    <xdr:to>
      <xdr:col>50</xdr:col>
      <xdr:colOff>165100</xdr:colOff>
      <xdr:row>87</xdr:row>
      <xdr:rowOff>13244</xdr:rowOff>
    </xdr:to>
    <xdr:sp macro="" textlink="">
      <xdr:nvSpPr>
        <xdr:cNvPr id="367" name="楕円 366">
          <a:extLst>
            <a:ext uri="{FF2B5EF4-FFF2-40B4-BE49-F238E27FC236}">
              <a16:creationId xmlns:a16="http://schemas.microsoft.com/office/drawing/2014/main" id="{84F34E7B-BA70-4D98-A8AC-7843E4B82E41}"/>
            </a:ext>
          </a:extLst>
        </xdr:cNvPr>
        <xdr:cNvSpPr/>
      </xdr:nvSpPr>
      <xdr:spPr>
        <a:xfrm>
          <a:off x="9588500" y="1482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133459</xdr:rowOff>
    </xdr:from>
    <xdr:to>
      <xdr:col>55</xdr:col>
      <xdr:colOff>0</xdr:colOff>
      <xdr:row>86</xdr:row>
      <xdr:rowOff>133894</xdr:rowOff>
    </xdr:to>
    <xdr:cxnSp macro="">
      <xdr:nvCxnSpPr>
        <xdr:cNvPr id="368" name="直線コネクタ 367">
          <a:extLst>
            <a:ext uri="{FF2B5EF4-FFF2-40B4-BE49-F238E27FC236}">
              <a16:creationId xmlns:a16="http://schemas.microsoft.com/office/drawing/2014/main" id="{EC4BE1AC-A831-487C-B3E6-8007C88F73F0}"/>
            </a:ext>
          </a:extLst>
        </xdr:cNvPr>
        <xdr:cNvCxnSpPr/>
      </xdr:nvCxnSpPr>
      <xdr:spPr>
        <a:xfrm flipV="1">
          <a:off x="9639300" y="14878159"/>
          <a:ext cx="838200"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83530</xdr:rowOff>
    </xdr:from>
    <xdr:to>
      <xdr:col>46</xdr:col>
      <xdr:colOff>38100</xdr:colOff>
      <xdr:row>87</xdr:row>
      <xdr:rowOff>13680</xdr:rowOff>
    </xdr:to>
    <xdr:sp macro="" textlink="">
      <xdr:nvSpPr>
        <xdr:cNvPr id="369" name="楕円 368">
          <a:extLst>
            <a:ext uri="{FF2B5EF4-FFF2-40B4-BE49-F238E27FC236}">
              <a16:creationId xmlns:a16="http://schemas.microsoft.com/office/drawing/2014/main" id="{22183695-1EDE-4663-A19D-DD0DFBDC7207}"/>
            </a:ext>
          </a:extLst>
        </xdr:cNvPr>
        <xdr:cNvSpPr/>
      </xdr:nvSpPr>
      <xdr:spPr>
        <a:xfrm>
          <a:off x="8699500" y="1482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133894</xdr:rowOff>
    </xdr:from>
    <xdr:to>
      <xdr:col>50</xdr:col>
      <xdr:colOff>114300</xdr:colOff>
      <xdr:row>86</xdr:row>
      <xdr:rowOff>134330</xdr:rowOff>
    </xdr:to>
    <xdr:cxnSp macro="">
      <xdr:nvCxnSpPr>
        <xdr:cNvPr id="370" name="直線コネクタ 369">
          <a:extLst>
            <a:ext uri="{FF2B5EF4-FFF2-40B4-BE49-F238E27FC236}">
              <a16:creationId xmlns:a16="http://schemas.microsoft.com/office/drawing/2014/main" id="{C645855C-09CF-46A6-95F4-88C00D2EBAD1}"/>
            </a:ext>
          </a:extLst>
        </xdr:cNvPr>
        <xdr:cNvCxnSpPr/>
      </xdr:nvCxnSpPr>
      <xdr:spPr>
        <a:xfrm flipV="1">
          <a:off x="8750300" y="14878594"/>
          <a:ext cx="889000" cy="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84182</xdr:rowOff>
    </xdr:from>
    <xdr:to>
      <xdr:col>41</xdr:col>
      <xdr:colOff>101600</xdr:colOff>
      <xdr:row>87</xdr:row>
      <xdr:rowOff>14332</xdr:rowOff>
    </xdr:to>
    <xdr:sp macro="" textlink="">
      <xdr:nvSpPr>
        <xdr:cNvPr id="371" name="楕円 370">
          <a:extLst>
            <a:ext uri="{FF2B5EF4-FFF2-40B4-BE49-F238E27FC236}">
              <a16:creationId xmlns:a16="http://schemas.microsoft.com/office/drawing/2014/main" id="{66133729-CAD8-449E-B4CE-EECADA1F7ED6}"/>
            </a:ext>
          </a:extLst>
        </xdr:cNvPr>
        <xdr:cNvSpPr/>
      </xdr:nvSpPr>
      <xdr:spPr>
        <a:xfrm>
          <a:off x="7810500" y="1482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134330</xdr:rowOff>
    </xdr:from>
    <xdr:to>
      <xdr:col>45</xdr:col>
      <xdr:colOff>177800</xdr:colOff>
      <xdr:row>86</xdr:row>
      <xdr:rowOff>134982</xdr:rowOff>
    </xdr:to>
    <xdr:cxnSp macro="">
      <xdr:nvCxnSpPr>
        <xdr:cNvPr id="372" name="直線コネクタ 371">
          <a:extLst>
            <a:ext uri="{FF2B5EF4-FFF2-40B4-BE49-F238E27FC236}">
              <a16:creationId xmlns:a16="http://schemas.microsoft.com/office/drawing/2014/main" id="{36637FF7-904A-4734-AF30-2E6AD21B84DA}"/>
            </a:ext>
          </a:extLst>
        </xdr:cNvPr>
        <xdr:cNvCxnSpPr/>
      </xdr:nvCxnSpPr>
      <xdr:spPr>
        <a:xfrm flipV="1">
          <a:off x="7861300" y="14879030"/>
          <a:ext cx="8890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84837</xdr:rowOff>
    </xdr:from>
    <xdr:to>
      <xdr:col>36</xdr:col>
      <xdr:colOff>165100</xdr:colOff>
      <xdr:row>87</xdr:row>
      <xdr:rowOff>14987</xdr:rowOff>
    </xdr:to>
    <xdr:sp macro="" textlink="">
      <xdr:nvSpPr>
        <xdr:cNvPr id="373" name="楕円 372">
          <a:extLst>
            <a:ext uri="{FF2B5EF4-FFF2-40B4-BE49-F238E27FC236}">
              <a16:creationId xmlns:a16="http://schemas.microsoft.com/office/drawing/2014/main" id="{186BD568-A285-4521-84BA-B1EA1817C409}"/>
            </a:ext>
          </a:extLst>
        </xdr:cNvPr>
        <xdr:cNvSpPr/>
      </xdr:nvSpPr>
      <xdr:spPr>
        <a:xfrm>
          <a:off x="6921500" y="14829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134982</xdr:rowOff>
    </xdr:from>
    <xdr:to>
      <xdr:col>41</xdr:col>
      <xdr:colOff>50800</xdr:colOff>
      <xdr:row>86</xdr:row>
      <xdr:rowOff>135637</xdr:rowOff>
    </xdr:to>
    <xdr:cxnSp macro="">
      <xdr:nvCxnSpPr>
        <xdr:cNvPr id="374" name="直線コネクタ 373">
          <a:extLst>
            <a:ext uri="{FF2B5EF4-FFF2-40B4-BE49-F238E27FC236}">
              <a16:creationId xmlns:a16="http://schemas.microsoft.com/office/drawing/2014/main" id="{5CC1CF66-2E7D-42D8-8D06-611169764F4E}"/>
            </a:ext>
          </a:extLst>
        </xdr:cNvPr>
        <xdr:cNvCxnSpPr/>
      </xdr:nvCxnSpPr>
      <xdr:spPr>
        <a:xfrm flipV="1">
          <a:off x="6972300" y="14879682"/>
          <a:ext cx="889000" cy="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B0ADF107-8444-4BD6-870C-7488B5F65AE1}"/>
            </a:ext>
          </a:extLst>
        </xdr:cNvPr>
        <xdr:cNvSpPr txBox="1"/>
      </xdr:nvSpPr>
      <xdr:spPr>
        <a:xfrm>
          <a:off x="9391727" y="1447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4D21EAD2-7690-4F63-9557-DEB04F716BA1}"/>
            </a:ext>
          </a:extLst>
        </xdr:cNvPr>
        <xdr:cNvSpPr txBox="1"/>
      </xdr:nvSpPr>
      <xdr:spPr>
        <a:xfrm>
          <a:off x="8515427" y="1447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a:extLst>
            <a:ext uri="{FF2B5EF4-FFF2-40B4-BE49-F238E27FC236}">
              <a16:creationId xmlns:a16="http://schemas.microsoft.com/office/drawing/2014/main" id="{B8653FBB-6E41-4431-92D9-65B2688BBE69}"/>
            </a:ext>
          </a:extLst>
        </xdr:cNvPr>
        <xdr:cNvSpPr txBox="1"/>
      </xdr:nvSpPr>
      <xdr:spPr>
        <a:xfrm>
          <a:off x="76264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78" name="n_4aveValue【公営住宅】&#10;一人当たり面積">
          <a:extLst>
            <a:ext uri="{FF2B5EF4-FFF2-40B4-BE49-F238E27FC236}">
              <a16:creationId xmlns:a16="http://schemas.microsoft.com/office/drawing/2014/main" id="{E3A2C295-0A29-48F9-893F-8B8080870D2A}"/>
            </a:ext>
          </a:extLst>
        </xdr:cNvPr>
        <xdr:cNvSpPr txBox="1"/>
      </xdr:nvSpPr>
      <xdr:spPr>
        <a:xfrm>
          <a:off x="6737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4371</xdr:rowOff>
    </xdr:from>
    <xdr:ext cx="469744" cy="259045"/>
    <xdr:sp macro="" textlink="">
      <xdr:nvSpPr>
        <xdr:cNvPr id="379" name="n_1mainValue【公営住宅】&#10;一人当たり面積">
          <a:extLst>
            <a:ext uri="{FF2B5EF4-FFF2-40B4-BE49-F238E27FC236}">
              <a16:creationId xmlns:a16="http://schemas.microsoft.com/office/drawing/2014/main" id="{ED73B38B-883E-4C33-BBF5-9551D87D50EC}"/>
            </a:ext>
          </a:extLst>
        </xdr:cNvPr>
        <xdr:cNvSpPr txBox="1"/>
      </xdr:nvSpPr>
      <xdr:spPr>
        <a:xfrm>
          <a:off x="9391727" y="14920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4807</xdr:rowOff>
    </xdr:from>
    <xdr:ext cx="469744" cy="259045"/>
    <xdr:sp macro="" textlink="">
      <xdr:nvSpPr>
        <xdr:cNvPr id="380" name="n_2mainValue【公営住宅】&#10;一人当たり面積">
          <a:extLst>
            <a:ext uri="{FF2B5EF4-FFF2-40B4-BE49-F238E27FC236}">
              <a16:creationId xmlns:a16="http://schemas.microsoft.com/office/drawing/2014/main" id="{73A99F19-9D3A-4254-9EF8-7A699074E520}"/>
            </a:ext>
          </a:extLst>
        </xdr:cNvPr>
        <xdr:cNvSpPr txBox="1"/>
      </xdr:nvSpPr>
      <xdr:spPr>
        <a:xfrm>
          <a:off x="8515427" y="1492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5459</xdr:rowOff>
    </xdr:from>
    <xdr:ext cx="469744" cy="259045"/>
    <xdr:sp macro="" textlink="">
      <xdr:nvSpPr>
        <xdr:cNvPr id="381" name="n_3mainValue【公営住宅】&#10;一人当たり面積">
          <a:extLst>
            <a:ext uri="{FF2B5EF4-FFF2-40B4-BE49-F238E27FC236}">
              <a16:creationId xmlns:a16="http://schemas.microsoft.com/office/drawing/2014/main" id="{761C7FC3-57AB-46ED-B059-9E6276D5C036}"/>
            </a:ext>
          </a:extLst>
        </xdr:cNvPr>
        <xdr:cNvSpPr txBox="1"/>
      </xdr:nvSpPr>
      <xdr:spPr>
        <a:xfrm>
          <a:off x="7626427" y="14921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6114</xdr:rowOff>
    </xdr:from>
    <xdr:ext cx="469744" cy="259045"/>
    <xdr:sp macro="" textlink="">
      <xdr:nvSpPr>
        <xdr:cNvPr id="382" name="n_4mainValue【公営住宅】&#10;一人当たり面積">
          <a:extLst>
            <a:ext uri="{FF2B5EF4-FFF2-40B4-BE49-F238E27FC236}">
              <a16:creationId xmlns:a16="http://schemas.microsoft.com/office/drawing/2014/main" id="{ED4077BC-A5CC-46AD-9D07-58AE414BBA94}"/>
            </a:ext>
          </a:extLst>
        </xdr:cNvPr>
        <xdr:cNvSpPr txBox="1"/>
      </xdr:nvSpPr>
      <xdr:spPr>
        <a:xfrm>
          <a:off x="6737427" y="14922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E525A116-8655-4C95-AFA3-3B8641DEC50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F54F9E4A-D488-46E9-9414-5B9BE12A90E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B2B0FD81-7755-4B78-B602-BA5B096B461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295B348A-1548-4F52-94A6-E75375FE989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7EB302EE-05F9-497E-91A0-52A3879AC3C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B7FA5BB6-C635-43E3-84E3-1DB26F3E153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D707A649-6F5F-4E0D-981B-F3864BE3EEF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41697307-7086-415B-8786-EDC545F8C8E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EB133139-6805-434D-A8C8-A50299104A8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82A6BF65-0DE3-48B4-827F-61F42A3F6EB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84208A7B-835B-4934-8FCB-C5BE5F46B8A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6130CF3A-F615-4F55-8C61-EE8BDEB4E51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6C3BB509-7699-4A42-BCD0-44F7C530204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44873354-CE0E-4163-8B51-4C14DDE941F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81E5094B-92DC-42C6-AE59-B7B999D0A25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E8B5717A-90DB-4349-8FA1-9CAA3E4B5E2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AFCDD3D9-F535-4C28-B56B-D1B9B0CEE04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99A91783-4E95-42DB-A606-DE4B29A44AB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AE1B6A16-57E6-4B50-8C1A-389772B7481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E4C9C28B-F4DB-48A3-88ED-E7FF820BD3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2C805D8-28BC-4B4E-A300-D9A507A8EC2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5D05DFEB-571D-4822-884A-547C722B48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9F5791A8-37E8-4C2C-BD5F-3F6A509BED7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0734E4F8-FA64-4F69-A548-444DCDC62A3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BD59A849-8FE8-4D86-9017-3B55DBB4FE1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4B59F74E-4624-4670-AF9D-B2CA0286996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B0B0D670-3C96-4ACC-AD56-A2BCD7F68CC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AD1F456A-C388-4E6C-A1E4-3E52243E14C3}"/>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CD54D195-C527-4E1D-A821-3BFED255929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1D7F76A1-731E-4A9E-8BA2-218760E544E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EB8C655D-C19F-43FC-8261-EB0C9CF0FD6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CA7CB178-F612-4497-B8AC-0866C1FA03F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5A5F7674-188F-4D68-91BC-964BDC418178}"/>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20F1ED5C-A722-47ED-BF02-8FDAB694125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15B5EDB8-CE4F-441B-BF48-C15C905A3C3F}"/>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106DFD9C-FA9E-464D-8B0C-3358CC4CFD9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C817A6EE-C3CB-41DA-8F23-B8ABFADEC2A3}"/>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F722AE82-E311-4EA1-B3FC-8D4F278586E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7CE5D613-2788-4397-9BA2-4C271ECF67D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FA0D6452-3919-4F48-9172-4AA357A799F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5764D604-5CD8-45EF-BF20-66AA42BA58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AAD6A9A5-6D89-4F0D-814C-705660FF7177}"/>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77C7A93D-E1A1-48F0-8267-150233E54821}"/>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4439D2FD-CCC5-4366-A728-271CDDD3BCD9}"/>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D720B557-F798-4048-8C29-61A32A89E6C4}"/>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0C723659-2835-4AE9-82F7-1BE2CE06059A}"/>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1D42C6E0-29D3-4319-8CB0-ACB112C0090A}"/>
            </a:ext>
          </a:extLst>
        </xdr:cNvPr>
        <xdr:cNvSpPr txBox="1"/>
      </xdr:nvSpPr>
      <xdr:spPr>
        <a:xfrm>
          <a:off x="16357600" y="6326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A2F52279-A890-4BAB-90D5-D0F662039A74}"/>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0DC5B618-7FA8-4FFC-9BA9-46C94EB2B038}"/>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0F3F3EE9-5E2C-4A80-BF86-71865F284264}"/>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83C1672A-A955-4479-B959-225BE67FFA0A}"/>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460842D3-D52D-45BD-9DCC-CDEA89AE81B7}"/>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59C72BD8-164E-41F7-8710-BED9C472715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25E33202-B8C9-4EA2-A5AA-C5F36C60DAE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70661CB8-1176-4838-B4E1-7938C3D088F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8DB41B88-5F62-49BB-8339-A29203B86A9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0EED8CC5-2645-444B-882F-699BF342F6B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71120</xdr:rowOff>
    </xdr:from>
    <xdr:to>
      <xdr:col>85</xdr:col>
      <xdr:colOff>177800</xdr:colOff>
      <xdr:row>41</xdr:row>
      <xdr:rowOff>1270</xdr:rowOff>
    </xdr:to>
    <xdr:sp macro="" textlink="">
      <xdr:nvSpPr>
        <xdr:cNvPr id="440" name="楕円 439">
          <a:extLst>
            <a:ext uri="{FF2B5EF4-FFF2-40B4-BE49-F238E27FC236}">
              <a16:creationId xmlns:a16="http://schemas.microsoft.com/office/drawing/2014/main" id="{BE371CA1-584D-4393-A9FB-790FD2802164}"/>
            </a:ext>
          </a:extLst>
        </xdr:cNvPr>
        <xdr:cNvSpPr/>
      </xdr:nvSpPr>
      <xdr:spPr>
        <a:xfrm>
          <a:off x="162687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49547</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3E976966-32DB-4252-A277-1CB06DA7598F}"/>
            </a:ext>
          </a:extLst>
        </xdr:cNvPr>
        <xdr:cNvSpPr txBox="1"/>
      </xdr:nvSpPr>
      <xdr:spPr>
        <a:xfrm>
          <a:off x="16357600"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51526</xdr:rowOff>
    </xdr:from>
    <xdr:to>
      <xdr:col>81</xdr:col>
      <xdr:colOff>101600</xdr:colOff>
      <xdr:row>40</xdr:row>
      <xdr:rowOff>153126</xdr:rowOff>
    </xdr:to>
    <xdr:sp macro="" textlink="">
      <xdr:nvSpPr>
        <xdr:cNvPr id="442" name="楕円 441">
          <a:extLst>
            <a:ext uri="{FF2B5EF4-FFF2-40B4-BE49-F238E27FC236}">
              <a16:creationId xmlns:a16="http://schemas.microsoft.com/office/drawing/2014/main" id="{AC5ED092-CB5D-4406-8C54-C367EBDD516F}"/>
            </a:ext>
          </a:extLst>
        </xdr:cNvPr>
        <xdr:cNvSpPr/>
      </xdr:nvSpPr>
      <xdr:spPr>
        <a:xfrm>
          <a:off x="15430500" y="690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102326</xdr:rowOff>
    </xdr:from>
    <xdr:to>
      <xdr:col>85</xdr:col>
      <xdr:colOff>127000</xdr:colOff>
      <xdr:row>40</xdr:row>
      <xdr:rowOff>121920</xdr:rowOff>
    </xdr:to>
    <xdr:cxnSp macro="">
      <xdr:nvCxnSpPr>
        <xdr:cNvPr id="443" name="直線コネクタ 442">
          <a:extLst>
            <a:ext uri="{FF2B5EF4-FFF2-40B4-BE49-F238E27FC236}">
              <a16:creationId xmlns:a16="http://schemas.microsoft.com/office/drawing/2014/main" id="{D15BE13A-CF32-4EAC-9BCF-51E57CCD2739}"/>
            </a:ext>
          </a:extLst>
        </xdr:cNvPr>
        <xdr:cNvCxnSpPr/>
      </xdr:nvCxnSpPr>
      <xdr:spPr>
        <a:xfrm>
          <a:off x="15481300" y="6960326"/>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41728</xdr:rowOff>
    </xdr:from>
    <xdr:to>
      <xdr:col>76</xdr:col>
      <xdr:colOff>165100</xdr:colOff>
      <xdr:row>40</xdr:row>
      <xdr:rowOff>143328</xdr:rowOff>
    </xdr:to>
    <xdr:sp macro="" textlink="">
      <xdr:nvSpPr>
        <xdr:cNvPr id="444" name="楕円 443">
          <a:extLst>
            <a:ext uri="{FF2B5EF4-FFF2-40B4-BE49-F238E27FC236}">
              <a16:creationId xmlns:a16="http://schemas.microsoft.com/office/drawing/2014/main" id="{2C41F748-08C3-4E75-A74B-83588A1A5A5A}"/>
            </a:ext>
          </a:extLst>
        </xdr:cNvPr>
        <xdr:cNvSpPr/>
      </xdr:nvSpPr>
      <xdr:spPr>
        <a:xfrm>
          <a:off x="145415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92528</xdr:rowOff>
    </xdr:from>
    <xdr:to>
      <xdr:col>81</xdr:col>
      <xdr:colOff>50800</xdr:colOff>
      <xdr:row>40</xdr:row>
      <xdr:rowOff>102326</xdr:rowOff>
    </xdr:to>
    <xdr:cxnSp macro="">
      <xdr:nvCxnSpPr>
        <xdr:cNvPr id="445" name="直線コネクタ 444">
          <a:extLst>
            <a:ext uri="{FF2B5EF4-FFF2-40B4-BE49-F238E27FC236}">
              <a16:creationId xmlns:a16="http://schemas.microsoft.com/office/drawing/2014/main" id="{1FD08A75-3DCE-4212-B796-0460DF41ABB5}"/>
            </a:ext>
          </a:extLst>
        </xdr:cNvPr>
        <xdr:cNvCxnSpPr/>
      </xdr:nvCxnSpPr>
      <xdr:spPr>
        <a:xfrm>
          <a:off x="14592300" y="6950528"/>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89081</xdr:rowOff>
    </xdr:from>
    <xdr:to>
      <xdr:col>72</xdr:col>
      <xdr:colOff>38100</xdr:colOff>
      <xdr:row>41</xdr:row>
      <xdr:rowOff>19231</xdr:rowOff>
    </xdr:to>
    <xdr:sp macro="" textlink="">
      <xdr:nvSpPr>
        <xdr:cNvPr id="446" name="楕円 445">
          <a:extLst>
            <a:ext uri="{FF2B5EF4-FFF2-40B4-BE49-F238E27FC236}">
              <a16:creationId xmlns:a16="http://schemas.microsoft.com/office/drawing/2014/main" id="{E5FFB5C0-E267-4DE8-BE69-34FFC5CA28AA}"/>
            </a:ext>
          </a:extLst>
        </xdr:cNvPr>
        <xdr:cNvSpPr/>
      </xdr:nvSpPr>
      <xdr:spPr>
        <a:xfrm>
          <a:off x="13652500" y="694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92528</xdr:rowOff>
    </xdr:from>
    <xdr:to>
      <xdr:col>76</xdr:col>
      <xdr:colOff>114300</xdr:colOff>
      <xdr:row>40</xdr:row>
      <xdr:rowOff>139881</xdr:rowOff>
    </xdr:to>
    <xdr:cxnSp macro="">
      <xdr:nvCxnSpPr>
        <xdr:cNvPr id="447" name="直線コネクタ 446">
          <a:extLst>
            <a:ext uri="{FF2B5EF4-FFF2-40B4-BE49-F238E27FC236}">
              <a16:creationId xmlns:a16="http://schemas.microsoft.com/office/drawing/2014/main" id="{47D63FA4-D5FE-4771-8CA6-8BC477E959D4}"/>
            </a:ext>
          </a:extLst>
        </xdr:cNvPr>
        <xdr:cNvCxnSpPr/>
      </xdr:nvCxnSpPr>
      <xdr:spPr>
        <a:xfrm flipV="1">
          <a:off x="13703300" y="6950528"/>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62956</xdr:rowOff>
    </xdr:from>
    <xdr:to>
      <xdr:col>67</xdr:col>
      <xdr:colOff>101600</xdr:colOff>
      <xdr:row>40</xdr:row>
      <xdr:rowOff>164556</xdr:rowOff>
    </xdr:to>
    <xdr:sp macro="" textlink="">
      <xdr:nvSpPr>
        <xdr:cNvPr id="448" name="楕円 447">
          <a:extLst>
            <a:ext uri="{FF2B5EF4-FFF2-40B4-BE49-F238E27FC236}">
              <a16:creationId xmlns:a16="http://schemas.microsoft.com/office/drawing/2014/main" id="{77F39078-411C-49D5-8EA3-8D10AB01A238}"/>
            </a:ext>
          </a:extLst>
        </xdr:cNvPr>
        <xdr:cNvSpPr/>
      </xdr:nvSpPr>
      <xdr:spPr>
        <a:xfrm>
          <a:off x="12763500" y="692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113756</xdr:rowOff>
    </xdr:from>
    <xdr:to>
      <xdr:col>71</xdr:col>
      <xdr:colOff>177800</xdr:colOff>
      <xdr:row>40</xdr:row>
      <xdr:rowOff>139881</xdr:rowOff>
    </xdr:to>
    <xdr:cxnSp macro="">
      <xdr:nvCxnSpPr>
        <xdr:cNvPr id="449" name="直線コネクタ 448">
          <a:extLst>
            <a:ext uri="{FF2B5EF4-FFF2-40B4-BE49-F238E27FC236}">
              <a16:creationId xmlns:a16="http://schemas.microsoft.com/office/drawing/2014/main" id="{0D64263A-D8A6-4A3C-8984-6AD1E41823A0}"/>
            </a:ext>
          </a:extLst>
        </xdr:cNvPr>
        <xdr:cNvCxnSpPr/>
      </xdr:nvCxnSpPr>
      <xdr:spPr>
        <a:xfrm>
          <a:off x="12814300" y="697175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881D2A3D-6022-4482-8F73-7874601D76B7}"/>
            </a:ext>
          </a:extLst>
        </xdr:cNvPr>
        <xdr:cNvSpPr txBox="1"/>
      </xdr:nvSpPr>
      <xdr:spPr>
        <a:xfrm>
          <a:off x="15266044" y="623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1CFE17B6-161A-4BA8-8269-34E7E3C28008}"/>
            </a:ext>
          </a:extLst>
        </xdr:cNvPr>
        <xdr:cNvSpPr txBox="1"/>
      </xdr:nvSpPr>
      <xdr:spPr>
        <a:xfrm>
          <a:off x="14389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26129119-1717-4666-887B-EE6C6D67C563}"/>
            </a:ext>
          </a:extLst>
        </xdr:cNvPr>
        <xdr:cNvSpPr txBox="1"/>
      </xdr:nvSpPr>
      <xdr:spPr>
        <a:xfrm>
          <a:off x="13500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177F832A-9F17-4DB7-8E07-65294DDF41B4}"/>
            </a:ext>
          </a:extLst>
        </xdr:cNvPr>
        <xdr:cNvSpPr txBox="1"/>
      </xdr:nvSpPr>
      <xdr:spPr>
        <a:xfrm>
          <a:off x="12611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144253</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2C0D11A3-8DB4-4216-8BF1-6C005BECF247}"/>
            </a:ext>
          </a:extLst>
        </xdr:cNvPr>
        <xdr:cNvSpPr txBox="1"/>
      </xdr:nvSpPr>
      <xdr:spPr>
        <a:xfrm>
          <a:off x="15266044" y="700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134455</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F1C6FC1F-5EB2-4F81-95D7-774CF76D231C}"/>
            </a:ext>
          </a:extLst>
        </xdr:cNvPr>
        <xdr:cNvSpPr txBox="1"/>
      </xdr:nvSpPr>
      <xdr:spPr>
        <a:xfrm>
          <a:off x="14389744" y="6992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10358</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61AEDF5E-D281-44AA-978C-C9B5CAC69571}"/>
            </a:ext>
          </a:extLst>
        </xdr:cNvPr>
        <xdr:cNvSpPr txBox="1"/>
      </xdr:nvSpPr>
      <xdr:spPr>
        <a:xfrm>
          <a:off x="13500744" y="703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155683</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F0ACAB15-9593-4E10-B88D-4427EEF3D18A}"/>
            </a:ext>
          </a:extLst>
        </xdr:cNvPr>
        <xdr:cNvSpPr txBox="1"/>
      </xdr:nvSpPr>
      <xdr:spPr>
        <a:xfrm>
          <a:off x="12611744" y="701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8AF468CA-6DC8-4684-A9B2-AA6D6F80BC0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1DBF1B0B-F631-4E38-9595-6292ACD1A1C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72C762C5-CA24-4C9E-9654-D961DAC3713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D4292C0C-95BD-43BA-84B4-EF014CDEF07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4930E36E-9F49-4902-8EBC-E7C0D2D2FE2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09CB5EB8-09AF-4555-A15E-7B624B511F1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D3778097-46C0-4D45-A4AC-2AF2E845BBF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E0FDACD6-5A9E-4377-A078-608E49076B3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534AC339-6F1D-4EEF-B696-0E218591461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4ACF9A25-6A32-4295-B22B-B0DB380FCB2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1CE20ED8-E6BA-4CC8-8D8F-AD4667A04586}"/>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3CA6C555-A61A-4BAD-8CB9-5385B3790D4A}"/>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139F4BC1-7CB4-4964-850A-28497C56C982}"/>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652961F2-3BCC-4832-99CD-C2B69F57A2CA}"/>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F51F7101-DE42-424D-AE85-EAD200A81B58}"/>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ADE3AD6C-8AF5-43D6-A3D9-2EDC16C9E32B}"/>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51D5A7C5-05C1-4E20-BD5D-8FC1BDE4B5E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2AD793CF-5F31-4B69-AB50-C9D1893DD579}"/>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B9B83C1E-CF4E-44A4-B915-AD67F6264DC7}"/>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5C81E5F2-7D00-40E9-BB39-4BFB91BFFCFF}"/>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28732737-35ED-4A20-9540-FB35984E5CEF}"/>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FDE39AC5-E840-4059-B4F0-1FD7EE10144E}"/>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8E91899C-96BA-4904-B9FD-17B115729B4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FE1BC6C0-7E3E-4119-BE0B-E31ACA2C983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01AC65C0-E728-4846-BC17-36CD35A9FE1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0E8164B7-9505-4F27-99D3-A3135789126C}"/>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E5F4705E-9EC9-47D8-B23A-CBA7A4157750}"/>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D62537B6-9CE5-4CC7-AF39-B368BD0DB1F0}"/>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F90F81E4-A1B6-4313-9CEF-5F8C9F970680}"/>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66F22FE6-8872-4D8C-89D3-3DEF9D43143F}"/>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159311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E5A46010-7C78-4B37-ABA8-204E19AE42F4}"/>
            </a:ext>
          </a:extLst>
        </xdr:cNvPr>
        <xdr:cNvSpPr txBox="1"/>
      </xdr:nvSpPr>
      <xdr:spPr>
        <a:xfrm>
          <a:off x="22199600" y="6502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21E94858-74FA-4479-A283-56CB150C533E}"/>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38949886-CB15-45B7-BD48-B2A4782E56F9}"/>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80666CE4-F999-4C17-84E1-8C25BC9D05C8}"/>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C640F13C-C084-4A40-800E-3D97715D7F81}"/>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3F5F0EA0-BE90-4E72-9CF7-D2868FEAE1D6}"/>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ACB348E1-B136-4800-9336-956579A006C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4C84A764-5E18-42FF-A9C5-480700418A1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472E45CC-1BCB-451A-9850-036C5601335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A05ABCCE-BB93-4E2E-8A1C-D1E7766F16D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41D52C21-8B87-44CE-A748-2D9B7A71C09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20501</xdr:rowOff>
    </xdr:from>
    <xdr:to>
      <xdr:col>116</xdr:col>
      <xdr:colOff>114300</xdr:colOff>
      <xdr:row>39</xdr:row>
      <xdr:rowOff>122101</xdr:rowOff>
    </xdr:to>
    <xdr:sp macro="" textlink="">
      <xdr:nvSpPr>
        <xdr:cNvPr id="499" name="楕円 498">
          <a:extLst>
            <a:ext uri="{FF2B5EF4-FFF2-40B4-BE49-F238E27FC236}">
              <a16:creationId xmlns:a16="http://schemas.microsoft.com/office/drawing/2014/main" id="{81361FF1-57B5-453D-B361-4E739CFB7D8B}"/>
            </a:ext>
          </a:extLst>
        </xdr:cNvPr>
        <xdr:cNvSpPr/>
      </xdr:nvSpPr>
      <xdr:spPr>
        <a:xfrm>
          <a:off x="22110700" y="670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170378</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2E525632-519D-4DAC-8E3A-76F8BBA81D06}"/>
            </a:ext>
          </a:extLst>
        </xdr:cNvPr>
        <xdr:cNvSpPr txBox="1"/>
      </xdr:nvSpPr>
      <xdr:spPr>
        <a:xfrm>
          <a:off x="22199600" y="6685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28666</xdr:rowOff>
    </xdr:from>
    <xdr:to>
      <xdr:col>112</xdr:col>
      <xdr:colOff>38100</xdr:colOff>
      <xdr:row>39</xdr:row>
      <xdr:rowOff>130266</xdr:rowOff>
    </xdr:to>
    <xdr:sp macro="" textlink="">
      <xdr:nvSpPr>
        <xdr:cNvPr id="501" name="楕円 500">
          <a:extLst>
            <a:ext uri="{FF2B5EF4-FFF2-40B4-BE49-F238E27FC236}">
              <a16:creationId xmlns:a16="http://schemas.microsoft.com/office/drawing/2014/main" id="{8CFBA6BA-FCD6-4045-B8AC-2ACF88AA4032}"/>
            </a:ext>
          </a:extLst>
        </xdr:cNvPr>
        <xdr:cNvSpPr/>
      </xdr:nvSpPr>
      <xdr:spPr>
        <a:xfrm>
          <a:off x="21272500" y="671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71301</xdr:rowOff>
    </xdr:from>
    <xdr:to>
      <xdr:col>116</xdr:col>
      <xdr:colOff>63500</xdr:colOff>
      <xdr:row>39</xdr:row>
      <xdr:rowOff>79466</xdr:rowOff>
    </xdr:to>
    <xdr:cxnSp macro="">
      <xdr:nvCxnSpPr>
        <xdr:cNvPr id="502" name="直線コネクタ 501">
          <a:extLst>
            <a:ext uri="{FF2B5EF4-FFF2-40B4-BE49-F238E27FC236}">
              <a16:creationId xmlns:a16="http://schemas.microsoft.com/office/drawing/2014/main" id="{19F5EA6D-6A4F-4DC6-B525-0A7E059CFAA5}"/>
            </a:ext>
          </a:extLst>
        </xdr:cNvPr>
        <xdr:cNvCxnSpPr/>
      </xdr:nvCxnSpPr>
      <xdr:spPr>
        <a:xfrm flipV="1">
          <a:off x="21323300" y="6757851"/>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35197</xdr:rowOff>
    </xdr:from>
    <xdr:to>
      <xdr:col>107</xdr:col>
      <xdr:colOff>101600</xdr:colOff>
      <xdr:row>39</xdr:row>
      <xdr:rowOff>136797</xdr:rowOff>
    </xdr:to>
    <xdr:sp macro="" textlink="">
      <xdr:nvSpPr>
        <xdr:cNvPr id="503" name="楕円 502">
          <a:extLst>
            <a:ext uri="{FF2B5EF4-FFF2-40B4-BE49-F238E27FC236}">
              <a16:creationId xmlns:a16="http://schemas.microsoft.com/office/drawing/2014/main" id="{96788E44-2B9A-460D-A710-375D46B3715C}"/>
            </a:ext>
          </a:extLst>
        </xdr:cNvPr>
        <xdr:cNvSpPr/>
      </xdr:nvSpPr>
      <xdr:spPr>
        <a:xfrm>
          <a:off x="20383500" y="672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79466</xdr:rowOff>
    </xdr:from>
    <xdr:to>
      <xdr:col>111</xdr:col>
      <xdr:colOff>177800</xdr:colOff>
      <xdr:row>39</xdr:row>
      <xdr:rowOff>85997</xdr:rowOff>
    </xdr:to>
    <xdr:cxnSp macro="">
      <xdr:nvCxnSpPr>
        <xdr:cNvPr id="504" name="直線コネクタ 503">
          <a:extLst>
            <a:ext uri="{FF2B5EF4-FFF2-40B4-BE49-F238E27FC236}">
              <a16:creationId xmlns:a16="http://schemas.microsoft.com/office/drawing/2014/main" id="{B4D8B829-2457-468A-B7A3-9E960CCE5B45}"/>
            </a:ext>
          </a:extLst>
        </xdr:cNvPr>
        <xdr:cNvCxnSpPr/>
      </xdr:nvCxnSpPr>
      <xdr:spPr>
        <a:xfrm flipV="1">
          <a:off x="20434300" y="676601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43362</xdr:rowOff>
    </xdr:from>
    <xdr:to>
      <xdr:col>102</xdr:col>
      <xdr:colOff>165100</xdr:colOff>
      <xdr:row>39</xdr:row>
      <xdr:rowOff>144962</xdr:rowOff>
    </xdr:to>
    <xdr:sp macro="" textlink="">
      <xdr:nvSpPr>
        <xdr:cNvPr id="505" name="楕円 504">
          <a:extLst>
            <a:ext uri="{FF2B5EF4-FFF2-40B4-BE49-F238E27FC236}">
              <a16:creationId xmlns:a16="http://schemas.microsoft.com/office/drawing/2014/main" id="{78823638-D50A-434F-A1C5-4D65976D1F1E}"/>
            </a:ext>
          </a:extLst>
        </xdr:cNvPr>
        <xdr:cNvSpPr/>
      </xdr:nvSpPr>
      <xdr:spPr>
        <a:xfrm>
          <a:off x="19494500" y="672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85997</xdr:rowOff>
    </xdr:from>
    <xdr:to>
      <xdr:col>107</xdr:col>
      <xdr:colOff>50800</xdr:colOff>
      <xdr:row>39</xdr:row>
      <xdr:rowOff>94162</xdr:rowOff>
    </xdr:to>
    <xdr:cxnSp macro="">
      <xdr:nvCxnSpPr>
        <xdr:cNvPr id="506" name="直線コネクタ 505">
          <a:extLst>
            <a:ext uri="{FF2B5EF4-FFF2-40B4-BE49-F238E27FC236}">
              <a16:creationId xmlns:a16="http://schemas.microsoft.com/office/drawing/2014/main" id="{8565D396-48F5-49A5-B12D-1219DF58173F}"/>
            </a:ext>
          </a:extLst>
        </xdr:cNvPr>
        <xdr:cNvCxnSpPr/>
      </xdr:nvCxnSpPr>
      <xdr:spPr>
        <a:xfrm flipV="1">
          <a:off x="19545300" y="6772547"/>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54791</xdr:rowOff>
    </xdr:from>
    <xdr:to>
      <xdr:col>98</xdr:col>
      <xdr:colOff>38100</xdr:colOff>
      <xdr:row>39</xdr:row>
      <xdr:rowOff>156391</xdr:rowOff>
    </xdr:to>
    <xdr:sp macro="" textlink="">
      <xdr:nvSpPr>
        <xdr:cNvPr id="507" name="楕円 506">
          <a:extLst>
            <a:ext uri="{FF2B5EF4-FFF2-40B4-BE49-F238E27FC236}">
              <a16:creationId xmlns:a16="http://schemas.microsoft.com/office/drawing/2014/main" id="{54472011-3B7B-4E45-AA67-745798E0E405}"/>
            </a:ext>
          </a:extLst>
        </xdr:cNvPr>
        <xdr:cNvSpPr/>
      </xdr:nvSpPr>
      <xdr:spPr>
        <a:xfrm>
          <a:off x="18605500" y="674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94162</xdr:rowOff>
    </xdr:from>
    <xdr:to>
      <xdr:col>102</xdr:col>
      <xdr:colOff>114300</xdr:colOff>
      <xdr:row>39</xdr:row>
      <xdr:rowOff>105591</xdr:rowOff>
    </xdr:to>
    <xdr:cxnSp macro="">
      <xdr:nvCxnSpPr>
        <xdr:cNvPr id="508" name="直線コネクタ 507">
          <a:extLst>
            <a:ext uri="{FF2B5EF4-FFF2-40B4-BE49-F238E27FC236}">
              <a16:creationId xmlns:a16="http://schemas.microsoft.com/office/drawing/2014/main" id="{9D3229E8-5DC9-4D51-9AE1-568A94267E0C}"/>
            </a:ext>
          </a:extLst>
        </xdr:cNvPr>
        <xdr:cNvCxnSpPr/>
      </xdr:nvCxnSpPr>
      <xdr:spPr>
        <a:xfrm flipV="1">
          <a:off x="18656300" y="6780712"/>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AB5CFEA6-A197-4999-A007-C1EE5CA17077}"/>
            </a:ext>
          </a:extLst>
        </xdr:cNvPr>
        <xdr:cNvSpPr txBox="1"/>
      </xdr:nvSpPr>
      <xdr:spPr>
        <a:xfrm>
          <a:off x="21075727" y="642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9639928C-618C-4E20-A5ED-FEBF323594C3}"/>
            </a:ext>
          </a:extLst>
        </xdr:cNvPr>
        <xdr:cNvSpPr txBox="1"/>
      </xdr:nvSpPr>
      <xdr:spPr>
        <a:xfrm>
          <a:off x="20199427" y="64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BB65EC1A-811F-49CE-8FED-C8F864FD239F}"/>
            </a:ext>
          </a:extLst>
        </xdr:cNvPr>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6B9491E0-BA67-4AE9-92F0-1DF153B77585}"/>
            </a:ext>
          </a:extLst>
        </xdr:cNvPr>
        <xdr:cNvSpPr txBox="1"/>
      </xdr:nvSpPr>
      <xdr:spPr>
        <a:xfrm>
          <a:off x="18421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121393</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147E2C9C-8932-41BD-9622-63B0EE24D86D}"/>
            </a:ext>
          </a:extLst>
        </xdr:cNvPr>
        <xdr:cNvSpPr txBox="1"/>
      </xdr:nvSpPr>
      <xdr:spPr>
        <a:xfrm>
          <a:off x="21075727" y="6807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127924</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1F02FBD6-2FB7-477D-A744-35B68813815F}"/>
            </a:ext>
          </a:extLst>
        </xdr:cNvPr>
        <xdr:cNvSpPr txBox="1"/>
      </xdr:nvSpPr>
      <xdr:spPr>
        <a:xfrm>
          <a:off x="20199427" y="681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136089</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3CBFE675-A2CB-42BF-914C-83785FFD7398}"/>
            </a:ext>
          </a:extLst>
        </xdr:cNvPr>
        <xdr:cNvSpPr txBox="1"/>
      </xdr:nvSpPr>
      <xdr:spPr>
        <a:xfrm>
          <a:off x="19310427" y="682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147518</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2B8E048B-DCEF-4886-80C2-A03019A5D5E4}"/>
            </a:ext>
          </a:extLst>
        </xdr:cNvPr>
        <xdr:cNvSpPr txBox="1"/>
      </xdr:nvSpPr>
      <xdr:spPr>
        <a:xfrm>
          <a:off x="18421427" y="6834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0222B2E8-4CE1-46A3-800D-3734C6D1662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FAF438F8-B51E-436E-9ACB-B4AEF822957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D99D2D8A-60D0-47A2-8BDC-7D4BC408EE3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C6372831-D46E-4197-8556-C107B87BDA5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48C779FD-735B-4719-BE62-C97F73013D2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5A088BC6-DCCD-4074-9F82-9939358636D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7F81A591-7C10-4E7E-BB6F-E415408590B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98B0BAEF-D98C-42B5-9B82-E76B2C19EDD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411B61D7-E6A2-4DDB-8BF8-6950C6E75FB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7CC67A76-A47E-468C-8571-CAC8C77C797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0214533C-9C50-4C88-85D7-C8990E00D5F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10F0E6CF-14DC-462D-9758-B4180ECFDE9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7ACABC46-CAE2-4A3D-B55D-14D50DFC255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F38405AB-3A2D-41C7-A52D-E45E7D35A7A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811ECBFC-6248-470C-80CF-9BD3B827A2E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D9C5A29C-3DD9-49A2-876A-B286C7E5370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F1021BDD-E5CD-4049-A9DC-42D23290C7A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8D7498C3-929B-4E4A-ADA4-3CE405612C3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E0AD9E9A-FB80-4822-9CC3-7382E5F3609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D95661CF-4AE9-41E9-8F5F-3D1EF874F54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5C81E0A2-733E-4D2A-8821-0D5B45C67C0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3D95CAFE-C1A4-44E0-8DD3-F6BE31D8E16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D5118CEA-798A-4986-A431-C38789D169FF}"/>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9C4BF74D-1B03-4C89-B17D-BA2C8A278BA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A603DF3D-28FE-449A-BE80-233C29C6F2F3}"/>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D90F2554-D62D-448C-8025-FF8F66025714}"/>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E2E78370-D636-4206-B896-7A4C1739D01D}"/>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F44492DF-B784-4453-A602-28CE6B0DD3ED}"/>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C1F4504F-8464-47A0-B142-1F450242398B}"/>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34307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29A8108C-A568-4017-90DF-BB110D3CA25A}"/>
            </a:ext>
          </a:extLst>
        </xdr:cNvPr>
        <xdr:cNvSpPr txBox="1"/>
      </xdr:nvSpPr>
      <xdr:spPr>
        <a:xfrm>
          <a:off x="16357600" y="10321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70AD944B-1942-42F8-9036-4F2FC70CE123}"/>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6CC0BCF6-704F-462C-93BC-4FE1D97A6795}"/>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4A1D4529-5343-4AAC-8855-A0AC9643D06A}"/>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AF67BB4A-18C8-4DD0-9424-A6AA91BCE3B1}"/>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A0B13C40-5179-44A4-B9D1-D7DC032025FB}"/>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B53DC62F-010B-4538-9C0B-F72493DD764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585153C-1F8F-4158-B16B-A9791F5F04C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D4A4B56C-3C6C-4E86-9828-034E2DD90C9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FEEA4B4B-3B86-464B-87EE-2248ED43F8C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4AC49343-5139-440C-8A61-833E28EC6DE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2540</xdr:rowOff>
    </xdr:from>
    <xdr:to>
      <xdr:col>85</xdr:col>
      <xdr:colOff>177800</xdr:colOff>
      <xdr:row>60</xdr:row>
      <xdr:rowOff>104140</xdr:rowOff>
    </xdr:to>
    <xdr:sp macro="" textlink="">
      <xdr:nvSpPr>
        <xdr:cNvPr id="557" name="楕円 556">
          <a:extLst>
            <a:ext uri="{FF2B5EF4-FFF2-40B4-BE49-F238E27FC236}">
              <a16:creationId xmlns:a16="http://schemas.microsoft.com/office/drawing/2014/main" id="{CB3AE702-78D1-44D8-899E-1DD8367CA3E5}"/>
            </a:ext>
          </a:extLst>
        </xdr:cNvPr>
        <xdr:cNvSpPr/>
      </xdr:nvSpPr>
      <xdr:spPr>
        <a:xfrm>
          <a:off x="1626870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25417</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B27BC008-49AF-4ABD-A528-A4CFE5491261}"/>
            </a:ext>
          </a:extLst>
        </xdr:cNvPr>
        <xdr:cNvSpPr txBox="1"/>
      </xdr:nvSpPr>
      <xdr:spPr>
        <a:xfrm>
          <a:off x="16357600" y="1014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149225</xdr:rowOff>
    </xdr:from>
    <xdr:to>
      <xdr:col>81</xdr:col>
      <xdr:colOff>101600</xdr:colOff>
      <xdr:row>60</xdr:row>
      <xdr:rowOff>79375</xdr:rowOff>
    </xdr:to>
    <xdr:sp macro="" textlink="">
      <xdr:nvSpPr>
        <xdr:cNvPr id="559" name="楕円 558">
          <a:extLst>
            <a:ext uri="{FF2B5EF4-FFF2-40B4-BE49-F238E27FC236}">
              <a16:creationId xmlns:a16="http://schemas.microsoft.com/office/drawing/2014/main" id="{9701F5B7-7526-4B07-BFF2-FB69E2CB0A0E}"/>
            </a:ext>
          </a:extLst>
        </xdr:cNvPr>
        <xdr:cNvSpPr/>
      </xdr:nvSpPr>
      <xdr:spPr>
        <a:xfrm>
          <a:off x="15430500" y="102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28575</xdr:rowOff>
    </xdr:from>
    <xdr:to>
      <xdr:col>85</xdr:col>
      <xdr:colOff>127000</xdr:colOff>
      <xdr:row>60</xdr:row>
      <xdr:rowOff>53340</xdr:rowOff>
    </xdr:to>
    <xdr:cxnSp macro="">
      <xdr:nvCxnSpPr>
        <xdr:cNvPr id="560" name="直線コネクタ 559">
          <a:extLst>
            <a:ext uri="{FF2B5EF4-FFF2-40B4-BE49-F238E27FC236}">
              <a16:creationId xmlns:a16="http://schemas.microsoft.com/office/drawing/2014/main" id="{146FEC93-6EA7-4D42-80BC-014EB893096C}"/>
            </a:ext>
          </a:extLst>
        </xdr:cNvPr>
        <xdr:cNvCxnSpPr/>
      </xdr:nvCxnSpPr>
      <xdr:spPr>
        <a:xfrm>
          <a:off x="15481300" y="1031557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109220</xdr:rowOff>
    </xdr:from>
    <xdr:to>
      <xdr:col>76</xdr:col>
      <xdr:colOff>165100</xdr:colOff>
      <xdr:row>60</xdr:row>
      <xdr:rowOff>39370</xdr:rowOff>
    </xdr:to>
    <xdr:sp macro="" textlink="">
      <xdr:nvSpPr>
        <xdr:cNvPr id="561" name="楕円 560">
          <a:extLst>
            <a:ext uri="{FF2B5EF4-FFF2-40B4-BE49-F238E27FC236}">
              <a16:creationId xmlns:a16="http://schemas.microsoft.com/office/drawing/2014/main" id="{210A1DBD-1799-4EC0-AB51-896AB47D0A5B}"/>
            </a:ext>
          </a:extLst>
        </xdr:cNvPr>
        <xdr:cNvSpPr/>
      </xdr:nvSpPr>
      <xdr:spPr>
        <a:xfrm>
          <a:off x="14541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160020</xdr:rowOff>
    </xdr:from>
    <xdr:to>
      <xdr:col>81</xdr:col>
      <xdr:colOff>50800</xdr:colOff>
      <xdr:row>60</xdr:row>
      <xdr:rowOff>28575</xdr:rowOff>
    </xdr:to>
    <xdr:cxnSp macro="">
      <xdr:nvCxnSpPr>
        <xdr:cNvPr id="562" name="直線コネクタ 561">
          <a:extLst>
            <a:ext uri="{FF2B5EF4-FFF2-40B4-BE49-F238E27FC236}">
              <a16:creationId xmlns:a16="http://schemas.microsoft.com/office/drawing/2014/main" id="{57AD82AC-6B22-4A24-9A5A-0955D1D99BF0}"/>
            </a:ext>
          </a:extLst>
        </xdr:cNvPr>
        <xdr:cNvCxnSpPr/>
      </xdr:nvCxnSpPr>
      <xdr:spPr>
        <a:xfrm>
          <a:off x="14592300" y="102755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74930</xdr:rowOff>
    </xdr:from>
    <xdr:to>
      <xdr:col>72</xdr:col>
      <xdr:colOff>38100</xdr:colOff>
      <xdr:row>60</xdr:row>
      <xdr:rowOff>5080</xdr:rowOff>
    </xdr:to>
    <xdr:sp macro="" textlink="">
      <xdr:nvSpPr>
        <xdr:cNvPr id="563" name="楕円 562">
          <a:extLst>
            <a:ext uri="{FF2B5EF4-FFF2-40B4-BE49-F238E27FC236}">
              <a16:creationId xmlns:a16="http://schemas.microsoft.com/office/drawing/2014/main" id="{5A2006E3-DCC4-4A11-8AB9-3CA590359AFE}"/>
            </a:ext>
          </a:extLst>
        </xdr:cNvPr>
        <xdr:cNvSpPr/>
      </xdr:nvSpPr>
      <xdr:spPr>
        <a:xfrm>
          <a:off x="13652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125730</xdr:rowOff>
    </xdr:from>
    <xdr:to>
      <xdr:col>76</xdr:col>
      <xdr:colOff>114300</xdr:colOff>
      <xdr:row>59</xdr:row>
      <xdr:rowOff>160020</xdr:rowOff>
    </xdr:to>
    <xdr:cxnSp macro="">
      <xdr:nvCxnSpPr>
        <xdr:cNvPr id="564" name="直線コネクタ 563">
          <a:extLst>
            <a:ext uri="{FF2B5EF4-FFF2-40B4-BE49-F238E27FC236}">
              <a16:creationId xmlns:a16="http://schemas.microsoft.com/office/drawing/2014/main" id="{937506EC-E9FD-4904-88FF-0F9BE010CCE3}"/>
            </a:ext>
          </a:extLst>
        </xdr:cNvPr>
        <xdr:cNvCxnSpPr/>
      </xdr:nvCxnSpPr>
      <xdr:spPr>
        <a:xfrm>
          <a:off x="13703300" y="102412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53975</xdr:rowOff>
    </xdr:from>
    <xdr:to>
      <xdr:col>67</xdr:col>
      <xdr:colOff>101600</xdr:colOff>
      <xdr:row>59</xdr:row>
      <xdr:rowOff>155575</xdr:rowOff>
    </xdr:to>
    <xdr:sp macro="" textlink="">
      <xdr:nvSpPr>
        <xdr:cNvPr id="565" name="楕円 564">
          <a:extLst>
            <a:ext uri="{FF2B5EF4-FFF2-40B4-BE49-F238E27FC236}">
              <a16:creationId xmlns:a16="http://schemas.microsoft.com/office/drawing/2014/main" id="{90F57875-3443-4D04-91DA-A16F3E7A9A43}"/>
            </a:ext>
          </a:extLst>
        </xdr:cNvPr>
        <xdr:cNvSpPr/>
      </xdr:nvSpPr>
      <xdr:spPr>
        <a:xfrm>
          <a:off x="12763500" y="1016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104775</xdr:rowOff>
    </xdr:from>
    <xdr:to>
      <xdr:col>71</xdr:col>
      <xdr:colOff>177800</xdr:colOff>
      <xdr:row>59</xdr:row>
      <xdr:rowOff>125730</xdr:rowOff>
    </xdr:to>
    <xdr:cxnSp macro="">
      <xdr:nvCxnSpPr>
        <xdr:cNvPr id="566" name="直線コネクタ 565">
          <a:extLst>
            <a:ext uri="{FF2B5EF4-FFF2-40B4-BE49-F238E27FC236}">
              <a16:creationId xmlns:a16="http://schemas.microsoft.com/office/drawing/2014/main" id="{08B0A2B9-8A6D-498B-A3EC-984CBAC240C6}"/>
            </a:ext>
          </a:extLst>
        </xdr:cNvPr>
        <xdr:cNvCxnSpPr/>
      </xdr:nvCxnSpPr>
      <xdr:spPr>
        <a:xfrm>
          <a:off x="12814300" y="1022032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567" name="n_1aveValue【学校施設】&#10;有形固定資産減価償却率">
          <a:extLst>
            <a:ext uri="{FF2B5EF4-FFF2-40B4-BE49-F238E27FC236}">
              <a16:creationId xmlns:a16="http://schemas.microsoft.com/office/drawing/2014/main" id="{9657718A-525E-42BD-B6F8-1721FEE7E773}"/>
            </a:ext>
          </a:extLst>
        </xdr:cNvPr>
        <xdr:cNvSpPr txBox="1"/>
      </xdr:nvSpPr>
      <xdr:spPr>
        <a:xfrm>
          <a:off x="152660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568" name="n_2aveValue【学校施設】&#10;有形固定資産減価償却率">
          <a:extLst>
            <a:ext uri="{FF2B5EF4-FFF2-40B4-BE49-F238E27FC236}">
              <a16:creationId xmlns:a16="http://schemas.microsoft.com/office/drawing/2014/main" id="{910D501F-0757-4C61-A3E8-2A48AC1D4E40}"/>
            </a:ext>
          </a:extLst>
        </xdr:cNvPr>
        <xdr:cNvSpPr txBox="1"/>
      </xdr:nvSpPr>
      <xdr:spPr>
        <a:xfrm>
          <a:off x="14389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569" name="n_3aveValue【学校施設】&#10;有形固定資産減価償却率">
          <a:extLst>
            <a:ext uri="{FF2B5EF4-FFF2-40B4-BE49-F238E27FC236}">
              <a16:creationId xmlns:a16="http://schemas.microsoft.com/office/drawing/2014/main" id="{CC3C6F26-94C7-4DDB-9F8F-08964A3D35AA}"/>
            </a:ext>
          </a:extLst>
        </xdr:cNvPr>
        <xdr:cNvSpPr txBox="1"/>
      </xdr:nvSpPr>
      <xdr:spPr>
        <a:xfrm>
          <a:off x="135007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570" name="n_4aveValue【学校施設】&#10;有形固定資産減価償却率">
          <a:extLst>
            <a:ext uri="{FF2B5EF4-FFF2-40B4-BE49-F238E27FC236}">
              <a16:creationId xmlns:a16="http://schemas.microsoft.com/office/drawing/2014/main" id="{227E2ACE-937C-4CC5-AC9E-A6FDD215E31A}"/>
            </a:ext>
          </a:extLst>
        </xdr:cNvPr>
        <xdr:cNvSpPr txBox="1"/>
      </xdr:nvSpPr>
      <xdr:spPr>
        <a:xfrm>
          <a:off x="12611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95902</xdr:rowOff>
    </xdr:from>
    <xdr:ext cx="405111" cy="259045"/>
    <xdr:sp macro="" textlink="">
      <xdr:nvSpPr>
        <xdr:cNvPr id="571" name="n_1mainValue【学校施設】&#10;有形固定資産減価償却率">
          <a:extLst>
            <a:ext uri="{FF2B5EF4-FFF2-40B4-BE49-F238E27FC236}">
              <a16:creationId xmlns:a16="http://schemas.microsoft.com/office/drawing/2014/main" id="{B5112082-AE17-46B5-BA9C-4B5E42A392AA}"/>
            </a:ext>
          </a:extLst>
        </xdr:cNvPr>
        <xdr:cNvSpPr txBox="1"/>
      </xdr:nvSpPr>
      <xdr:spPr>
        <a:xfrm>
          <a:off x="15266044" y="1004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55897</xdr:rowOff>
    </xdr:from>
    <xdr:ext cx="405111" cy="259045"/>
    <xdr:sp macro="" textlink="">
      <xdr:nvSpPr>
        <xdr:cNvPr id="572" name="n_2mainValue【学校施設】&#10;有形固定資産減価償却率">
          <a:extLst>
            <a:ext uri="{FF2B5EF4-FFF2-40B4-BE49-F238E27FC236}">
              <a16:creationId xmlns:a16="http://schemas.microsoft.com/office/drawing/2014/main" id="{E40E3F3F-6E7B-4051-9F5C-0331EA18E4CC}"/>
            </a:ext>
          </a:extLst>
        </xdr:cNvPr>
        <xdr:cNvSpPr txBox="1"/>
      </xdr:nvSpPr>
      <xdr:spPr>
        <a:xfrm>
          <a:off x="1438974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21607</xdr:rowOff>
    </xdr:from>
    <xdr:ext cx="405111" cy="259045"/>
    <xdr:sp macro="" textlink="">
      <xdr:nvSpPr>
        <xdr:cNvPr id="573" name="n_3mainValue【学校施設】&#10;有形固定資産減価償却率">
          <a:extLst>
            <a:ext uri="{FF2B5EF4-FFF2-40B4-BE49-F238E27FC236}">
              <a16:creationId xmlns:a16="http://schemas.microsoft.com/office/drawing/2014/main" id="{5F5F109F-8E08-4105-8F1D-EB1B146F61CB}"/>
            </a:ext>
          </a:extLst>
        </xdr:cNvPr>
        <xdr:cNvSpPr txBox="1"/>
      </xdr:nvSpPr>
      <xdr:spPr>
        <a:xfrm>
          <a:off x="13500744"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652</xdr:rowOff>
    </xdr:from>
    <xdr:ext cx="405111" cy="259045"/>
    <xdr:sp macro="" textlink="">
      <xdr:nvSpPr>
        <xdr:cNvPr id="574" name="n_4mainValue【学校施設】&#10;有形固定資産減価償却率">
          <a:extLst>
            <a:ext uri="{FF2B5EF4-FFF2-40B4-BE49-F238E27FC236}">
              <a16:creationId xmlns:a16="http://schemas.microsoft.com/office/drawing/2014/main" id="{8C2C831C-A8C5-4D65-8652-E17DE56F41C5}"/>
            </a:ext>
          </a:extLst>
        </xdr:cNvPr>
        <xdr:cNvSpPr txBox="1"/>
      </xdr:nvSpPr>
      <xdr:spPr>
        <a:xfrm>
          <a:off x="12611744"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FDF73C87-3DF2-472A-8836-F39269CAEA7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493728C7-9F6B-4842-B1B3-4735B5A195C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9AA1E975-2FE1-4502-A55D-96EAC982EEB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6C91B95F-0A6C-4E6D-995E-4458B0B05B1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3D8A072A-7B57-4004-90AA-4335AE1D003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FDE2F423-E3C9-480C-A199-50DE7D139D6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3320B94C-3264-487E-8316-15281297E83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4C416894-41CA-46AB-B19C-CED80E63B96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877A7275-F358-4490-A931-8312EFE2D10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A75EC68F-E59C-42C1-974A-EECDA4E1A83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539C56B9-EC0E-4C7D-B347-B63CE11F0D33}"/>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803EE3CC-6CFB-4A1A-A22C-48CA8689C7C8}"/>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0BE91664-44B6-472E-BC22-A3CD0DC8C071}"/>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5E859C83-4005-4947-878B-586D5A303EC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F6D1A115-134B-4611-9D13-E22981F88C7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3F552CF5-8C3F-4AEF-B75B-C56462CB3686}"/>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2E07D58F-8223-4607-885B-CD8CF4648916}"/>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5622DDCB-3B5A-43FC-AFFD-9EE27877B735}"/>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AE4327C6-629C-4088-AF91-AFBB687027F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79F2683D-6FB2-4C7D-952D-673169CD30E6}"/>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E67FFD6A-E5DD-43A3-87E9-1C3879AB03F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31810D8C-E71D-4F7A-9F6B-ACD299780F86}"/>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A081E74C-59F6-4CB1-B993-692C81226C2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15AE0675-E260-46FB-AB45-D0C5272DAC07}"/>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0EADDDCC-2D56-4CC8-8279-27FAC08AE2A0}"/>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39844F15-9985-4C8E-9373-A477F10A9698}"/>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B9759F3A-1B5A-42B0-AF96-267DAAA3A235}"/>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FEAA1EE5-FEA0-4928-BE56-EF4C170B563A}"/>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603" name="【学校施設】&#10;一人当たり面積平均値テキスト">
          <a:extLst>
            <a:ext uri="{FF2B5EF4-FFF2-40B4-BE49-F238E27FC236}">
              <a16:creationId xmlns:a16="http://schemas.microsoft.com/office/drawing/2014/main" id="{5C2927BF-7182-4881-8C7C-3BC1C631BD7F}"/>
            </a:ext>
          </a:extLst>
        </xdr:cNvPr>
        <xdr:cNvSpPr txBox="1"/>
      </xdr:nvSpPr>
      <xdr:spPr>
        <a:xfrm>
          <a:off x="22199600" y="10447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3F12FB99-0512-4539-B844-1468802C2E4C}"/>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55E11A17-2C30-4B6A-9C98-3ADEA0D6FF7D}"/>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66ABE6AE-1000-4D58-84BD-9D6577096E6B}"/>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B3623D7A-40EF-47A7-98CE-8F1FE48906F1}"/>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17A57607-F500-48DF-8F2F-18D7CE9AECB7}"/>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59C9D7F-08E2-4352-8329-FAACD799CBD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1D38B28D-39A7-461E-8CE4-892DCBE3328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DA2DEA63-EC4C-4FE5-8B31-65A71C89704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BC417615-5558-4CC8-847A-C24DDBB3A21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79FC3573-ED31-4123-A1F8-4E6D84AF5A7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138557</xdr:rowOff>
    </xdr:from>
    <xdr:to>
      <xdr:col>116</xdr:col>
      <xdr:colOff>114300</xdr:colOff>
      <xdr:row>61</xdr:row>
      <xdr:rowOff>68707</xdr:rowOff>
    </xdr:to>
    <xdr:sp macro="" textlink="">
      <xdr:nvSpPr>
        <xdr:cNvPr id="614" name="楕円 613">
          <a:extLst>
            <a:ext uri="{FF2B5EF4-FFF2-40B4-BE49-F238E27FC236}">
              <a16:creationId xmlns:a16="http://schemas.microsoft.com/office/drawing/2014/main" id="{069F332B-95CD-4DB4-B90B-932D81D20F54}"/>
            </a:ext>
          </a:extLst>
        </xdr:cNvPr>
        <xdr:cNvSpPr/>
      </xdr:nvSpPr>
      <xdr:spPr>
        <a:xfrm>
          <a:off x="22110700" y="10425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161434</xdr:rowOff>
    </xdr:from>
    <xdr:ext cx="469744" cy="259045"/>
    <xdr:sp macro="" textlink="">
      <xdr:nvSpPr>
        <xdr:cNvPr id="615" name="【学校施設】&#10;一人当たり面積該当値テキスト">
          <a:extLst>
            <a:ext uri="{FF2B5EF4-FFF2-40B4-BE49-F238E27FC236}">
              <a16:creationId xmlns:a16="http://schemas.microsoft.com/office/drawing/2014/main" id="{C2A682D8-9A93-4FA4-9FDC-29AF9F7BA1FB}"/>
            </a:ext>
          </a:extLst>
        </xdr:cNvPr>
        <xdr:cNvSpPr txBox="1"/>
      </xdr:nvSpPr>
      <xdr:spPr>
        <a:xfrm>
          <a:off x="22199600" y="1027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146558</xdr:rowOff>
    </xdr:from>
    <xdr:to>
      <xdr:col>112</xdr:col>
      <xdr:colOff>38100</xdr:colOff>
      <xdr:row>61</xdr:row>
      <xdr:rowOff>76708</xdr:rowOff>
    </xdr:to>
    <xdr:sp macro="" textlink="">
      <xdr:nvSpPr>
        <xdr:cNvPr id="616" name="楕円 615">
          <a:extLst>
            <a:ext uri="{FF2B5EF4-FFF2-40B4-BE49-F238E27FC236}">
              <a16:creationId xmlns:a16="http://schemas.microsoft.com/office/drawing/2014/main" id="{3FCEA9AB-AD49-4D78-AE06-55F018CBC527}"/>
            </a:ext>
          </a:extLst>
        </xdr:cNvPr>
        <xdr:cNvSpPr/>
      </xdr:nvSpPr>
      <xdr:spPr>
        <a:xfrm>
          <a:off x="21272500" y="1043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17907</xdr:rowOff>
    </xdr:from>
    <xdr:to>
      <xdr:col>116</xdr:col>
      <xdr:colOff>63500</xdr:colOff>
      <xdr:row>61</xdr:row>
      <xdr:rowOff>25908</xdr:rowOff>
    </xdr:to>
    <xdr:cxnSp macro="">
      <xdr:nvCxnSpPr>
        <xdr:cNvPr id="617" name="直線コネクタ 616">
          <a:extLst>
            <a:ext uri="{FF2B5EF4-FFF2-40B4-BE49-F238E27FC236}">
              <a16:creationId xmlns:a16="http://schemas.microsoft.com/office/drawing/2014/main" id="{D6892612-258E-44A4-B4D1-BEBB8D78BEB4}"/>
            </a:ext>
          </a:extLst>
        </xdr:cNvPr>
        <xdr:cNvCxnSpPr/>
      </xdr:nvCxnSpPr>
      <xdr:spPr>
        <a:xfrm flipV="1">
          <a:off x="21323300" y="10476357"/>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39306</xdr:rowOff>
    </xdr:from>
    <xdr:to>
      <xdr:col>107</xdr:col>
      <xdr:colOff>101600</xdr:colOff>
      <xdr:row>60</xdr:row>
      <xdr:rowOff>140906</xdr:rowOff>
    </xdr:to>
    <xdr:sp macro="" textlink="">
      <xdr:nvSpPr>
        <xdr:cNvPr id="618" name="楕円 617">
          <a:extLst>
            <a:ext uri="{FF2B5EF4-FFF2-40B4-BE49-F238E27FC236}">
              <a16:creationId xmlns:a16="http://schemas.microsoft.com/office/drawing/2014/main" id="{05CFBC10-ACA4-41BD-859A-87632D7C7665}"/>
            </a:ext>
          </a:extLst>
        </xdr:cNvPr>
        <xdr:cNvSpPr/>
      </xdr:nvSpPr>
      <xdr:spPr>
        <a:xfrm>
          <a:off x="20383500" y="10326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90106</xdr:rowOff>
    </xdr:from>
    <xdr:to>
      <xdr:col>111</xdr:col>
      <xdr:colOff>177800</xdr:colOff>
      <xdr:row>61</xdr:row>
      <xdr:rowOff>25908</xdr:rowOff>
    </xdr:to>
    <xdr:cxnSp macro="">
      <xdr:nvCxnSpPr>
        <xdr:cNvPr id="619" name="直線コネクタ 618">
          <a:extLst>
            <a:ext uri="{FF2B5EF4-FFF2-40B4-BE49-F238E27FC236}">
              <a16:creationId xmlns:a16="http://schemas.microsoft.com/office/drawing/2014/main" id="{95048B20-9118-4F15-A4A0-27F7FCB6F32E}"/>
            </a:ext>
          </a:extLst>
        </xdr:cNvPr>
        <xdr:cNvCxnSpPr/>
      </xdr:nvCxnSpPr>
      <xdr:spPr>
        <a:xfrm>
          <a:off x="20434300" y="10377106"/>
          <a:ext cx="889000" cy="107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51689</xdr:rowOff>
    </xdr:from>
    <xdr:to>
      <xdr:col>102</xdr:col>
      <xdr:colOff>165100</xdr:colOff>
      <xdr:row>60</xdr:row>
      <xdr:rowOff>153289</xdr:rowOff>
    </xdr:to>
    <xdr:sp macro="" textlink="">
      <xdr:nvSpPr>
        <xdr:cNvPr id="620" name="楕円 619">
          <a:extLst>
            <a:ext uri="{FF2B5EF4-FFF2-40B4-BE49-F238E27FC236}">
              <a16:creationId xmlns:a16="http://schemas.microsoft.com/office/drawing/2014/main" id="{FAE1646D-76F0-4C8E-B28B-C5AB6B0D187F}"/>
            </a:ext>
          </a:extLst>
        </xdr:cNvPr>
        <xdr:cNvSpPr/>
      </xdr:nvSpPr>
      <xdr:spPr>
        <a:xfrm>
          <a:off x="19494500" y="1033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90106</xdr:rowOff>
    </xdr:from>
    <xdr:to>
      <xdr:col>107</xdr:col>
      <xdr:colOff>50800</xdr:colOff>
      <xdr:row>60</xdr:row>
      <xdr:rowOff>102489</xdr:rowOff>
    </xdr:to>
    <xdr:cxnSp macro="">
      <xdr:nvCxnSpPr>
        <xdr:cNvPr id="621" name="直線コネクタ 620">
          <a:extLst>
            <a:ext uri="{FF2B5EF4-FFF2-40B4-BE49-F238E27FC236}">
              <a16:creationId xmlns:a16="http://schemas.microsoft.com/office/drawing/2014/main" id="{5BEF29A6-0F90-4DB2-B006-CDA521C70422}"/>
            </a:ext>
          </a:extLst>
        </xdr:cNvPr>
        <xdr:cNvCxnSpPr/>
      </xdr:nvCxnSpPr>
      <xdr:spPr>
        <a:xfrm flipV="1">
          <a:off x="19545300" y="10377106"/>
          <a:ext cx="889000" cy="1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65024</xdr:rowOff>
    </xdr:from>
    <xdr:to>
      <xdr:col>98</xdr:col>
      <xdr:colOff>38100</xdr:colOff>
      <xdr:row>60</xdr:row>
      <xdr:rowOff>166624</xdr:rowOff>
    </xdr:to>
    <xdr:sp macro="" textlink="">
      <xdr:nvSpPr>
        <xdr:cNvPr id="622" name="楕円 621">
          <a:extLst>
            <a:ext uri="{FF2B5EF4-FFF2-40B4-BE49-F238E27FC236}">
              <a16:creationId xmlns:a16="http://schemas.microsoft.com/office/drawing/2014/main" id="{9C13B3B4-75B0-4D27-9654-AC27039AC022}"/>
            </a:ext>
          </a:extLst>
        </xdr:cNvPr>
        <xdr:cNvSpPr/>
      </xdr:nvSpPr>
      <xdr:spPr>
        <a:xfrm>
          <a:off x="18605500" y="1035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102489</xdr:rowOff>
    </xdr:from>
    <xdr:to>
      <xdr:col>102</xdr:col>
      <xdr:colOff>114300</xdr:colOff>
      <xdr:row>60</xdr:row>
      <xdr:rowOff>115824</xdr:rowOff>
    </xdr:to>
    <xdr:cxnSp macro="">
      <xdr:nvCxnSpPr>
        <xdr:cNvPr id="623" name="直線コネクタ 622">
          <a:extLst>
            <a:ext uri="{FF2B5EF4-FFF2-40B4-BE49-F238E27FC236}">
              <a16:creationId xmlns:a16="http://schemas.microsoft.com/office/drawing/2014/main" id="{2F94A235-5F04-429E-B197-8C1F9A78DF1E}"/>
            </a:ext>
          </a:extLst>
        </xdr:cNvPr>
        <xdr:cNvCxnSpPr/>
      </xdr:nvCxnSpPr>
      <xdr:spPr>
        <a:xfrm flipV="1">
          <a:off x="18656300" y="10389489"/>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116032</xdr:rowOff>
    </xdr:from>
    <xdr:ext cx="469744" cy="259045"/>
    <xdr:sp macro="" textlink="">
      <xdr:nvSpPr>
        <xdr:cNvPr id="624" name="n_1aveValue【学校施設】&#10;一人当たり面積">
          <a:extLst>
            <a:ext uri="{FF2B5EF4-FFF2-40B4-BE49-F238E27FC236}">
              <a16:creationId xmlns:a16="http://schemas.microsoft.com/office/drawing/2014/main" id="{B063423D-45E1-437D-9743-C56FE9AA2136}"/>
            </a:ext>
          </a:extLst>
        </xdr:cNvPr>
        <xdr:cNvSpPr txBox="1"/>
      </xdr:nvSpPr>
      <xdr:spPr>
        <a:xfrm>
          <a:off x="21075727" y="10574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111841</xdr:rowOff>
    </xdr:from>
    <xdr:ext cx="469744" cy="259045"/>
    <xdr:sp macro="" textlink="">
      <xdr:nvSpPr>
        <xdr:cNvPr id="625" name="n_2aveValue【学校施設】&#10;一人当たり面積">
          <a:extLst>
            <a:ext uri="{FF2B5EF4-FFF2-40B4-BE49-F238E27FC236}">
              <a16:creationId xmlns:a16="http://schemas.microsoft.com/office/drawing/2014/main" id="{C0456101-9214-4732-BF7D-F66C9D5E38E1}"/>
            </a:ext>
          </a:extLst>
        </xdr:cNvPr>
        <xdr:cNvSpPr txBox="1"/>
      </xdr:nvSpPr>
      <xdr:spPr>
        <a:xfrm>
          <a:off x="20199427" y="1057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120794</xdr:rowOff>
    </xdr:from>
    <xdr:ext cx="469744" cy="259045"/>
    <xdr:sp macro="" textlink="">
      <xdr:nvSpPr>
        <xdr:cNvPr id="626" name="n_3aveValue【学校施設】&#10;一人当たり面積">
          <a:extLst>
            <a:ext uri="{FF2B5EF4-FFF2-40B4-BE49-F238E27FC236}">
              <a16:creationId xmlns:a16="http://schemas.microsoft.com/office/drawing/2014/main" id="{8EDD0031-4497-4A38-A596-02786F70F755}"/>
            </a:ext>
          </a:extLst>
        </xdr:cNvPr>
        <xdr:cNvSpPr txBox="1"/>
      </xdr:nvSpPr>
      <xdr:spPr>
        <a:xfrm>
          <a:off x="193104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144035</xdr:rowOff>
    </xdr:from>
    <xdr:ext cx="469744" cy="259045"/>
    <xdr:sp macro="" textlink="">
      <xdr:nvSpPr>
        <xdr:cNvPr id="627" name="n_4aveValue【学校施設】&#10;一人当たり面積">
          <a:extLst>
            <a:ext uri="{FF2B5EF4-FFF2-40B4-BE49-F238E27FC236}">
              <a16:creationId xmlns:a16="http://schemas.microsoft.com/office/drawing/2014/main" id="{838D4879-85E6-4A8E-BFCC-D3FC0FDF2F1C}"/>
            </a:ext>
          </a:extLst>
        </xdr:cNvPr>
        <xdr:cNvSpPr txBox="1"/>
      </xdr:nvSpPr>
      <xdr:spPr>
        <a:xfrm>
          <a:off x="18421427" y="1060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93235</xdr:rowOff>
    </xdr:from>
    <xdr:ext cx="469744" cy="259045"/>
    <xdr:sp macro="" textlink="">
      <xdr:nvSpPr>
        <xdr:cNvPr id="628" name="n_1mainValue【学校施設】&#10;一人当たり面積">
          <a:extLst>
            <a:ext uri="{FF2B5EF4-FFF2-40B4-BE49-F238E27FC236}">
              <a16:creationId xmlns:a16="http://schemas.microsoft.com/office/drawing/2014/main" id="{D38F2D99-6C07-46C3-93AF-F33ACED9176C}"/>
            </a:ext>
          </a:extLst>
        </xdr:cNvPr>
        <xdr:cNvSpPr txBox="1"/>
      </xdr:nvSpPr>
      <xdr:spPr>
        <a:xfrm>
          <a:off x="21075727" y="10208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157433</xdr:rowOff>
    </xdr:from>
    <xdr:ext cx="469744" cy="259045"/>
    <xdr:sp macro="" textlink="">
      <xdr:nvSpPr>
        <xdr:cNvPr id="629" name="n_2mainValue【学校施設】&#10;一人当たり面積">
          <a:extLst>
            <a:ext uri="{FF2B5EF4-FFF2-40B4-BE49-F238E27FC236}">
              <a16:creationId xmlns:a16="http://schemas.microsoft.com/office/drawing/2014/main" id="{7A8D32DF-F162-4B60-8D4D-2B30D60CA1F9}"/>
            </a:ext>
          </a:extLst>
        </xdr:cNvPr>
        <xdr:cNvSpPr txBox="1"/>
      </xdr:nvSpPr>
      <xdr:spPr>
        <a:xfrm>
          <a:off x="20199427" y="10101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169816</xdr:rowOff>
    </xdr:from>
    <xdr:ext cx="469744" cy="259045"/>
    <xdr:sp macro="" textlink="">
      <xdr:nvSpPr>
        <xdr:cNvPr id="630" name="n_3mainValue【学校施設】&#10;一人当たり面積">
          <a:extLst>
            <a:ext uri="{FF2B5EF4-FFF2-40B4-BE49-F238E27FC236}">
              <a16:creationId xmlns:a16="http://schemas.microsoft.com/office/drawing/2014/main" id="{0B161B5F-7A6B-423D-A3CC-AEEF325767F5}"/>
            </a:ext>
          </a:extLst>
        </xdr:cNvPr>
        <xdr:cNvSpPr txBox="1"/>
      </xdr:nvSpPr>
      <xdr:spPr>
        <a:xfrm>
          <a:off x="19310427" y="10113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11701</xdr:rowOff>
    </xdr:from>
    <xdr:ext cx="469744" cy="259045"/>
    <xdr:sp macro="" textlink="">
      <xdr:nvSpPr>
        <xdr:cNvPr id="631" name="n_4mainValue【学校施設】&#10;一人当たり面積">
          <a:extLst>
            <a:ext uri="{FF2B5EF4-FFF2-40B4-BE49-F238E27FC236}">
              <a16:creationId xmlns:a16="http://schemas.microsoft.com/office/drawing/2014/main" id="{A057518C-F1D2-45F3-930E-E001A0507CB0}"/>
            </a:ext>
          </a:extLst>
        </xdr:cNvPr>
        <xdr:cNvSpPr txBox="1"/>
      </xdr:nvSpPr>
      <xdr:spPr>
        <a:xfrm>
          <a:off x="18421427" y="10127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AE0164D4-3575-4CD7-8DE7-5873F2240DC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A97ECC1C-805B-4B32-801D-1133C4AE3C9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C40164F5-9824-430C-9D1B-64F4346772F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DCFFC2A0-8859-42A1-BC0F-3DFE4CF1F60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ACC6E38E-3B8A-4BA5-B815-9864B6FF704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C963B4F4-AF8B-4655-9A9E-F088CDA0226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39A4519A-9A20-40F8-B3D2-7AA2F96B90A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55CC71BE-65B7-463B-BCC8-921FE8015276}"/>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0A087EE8-EA74-40C5-B958-DF0C72020D2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2DBE7629-F4CD-4723-95CA-ED6B9BDA139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5AF12D67-30B5-44AC-AE8D-73BC905E7B7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DF6AC869-2592-44E5-9143-8D4E019CC3A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BDA61854-FBEB-42C3-A902-AAED02E7008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D98EF064-1685-4D70-9A11-82CE686E2B3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A06D9719-A70A-46D6-88A8-F71BCC6BBE7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DB50003F-5316-4F3A-93FC-C5F5AA84AF79}"/>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961B17F4-46A0-46A8-9D40-9C44BADDD98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2EBAA119-7048-41E4-9DC5-3C96008FCEC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6D95484C-06E4-456A-BB9C-E56F518CB38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AB323A27-61C9-49F9-B13B-71DC2F2D8E9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985EA252-3936-4867-86D3-C44960D3516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DE666F65-B72A-47AD-B21F-C3796B94819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30C14E6B-D498-4ED7-A754-8E4EFE8E1DB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105E285E-9755-44FA-A3FC-A311A26A703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56" name="正方形/長方形 655">
          <a:extLst>
            <a:ext uri="{FF2B5EF4-FFF2-40B4-BE49-F238E27FC236}">
              <a16:creationId xmlns:a16="http://schemas.microsoft.com/office/drawing/2014/main" id="{54BF1D8B-97A4-4E91-986B-0B08093F2E8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7" name="正方形/長方形 656">
          <a:extLst>
            <a:ext uri="{FF2B5EF4-FFF2-40B4-BE49-F238E27FC236}">
              <a16:creationId xmlns:a16="http://schemas.microsoft.com/office/drawing/2014/main" id="{26FB2BA3-71A9-45D5-8EDA-75170BF415D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8" name="正方形/長方形 657">
          <a:extLst>
            <a:ext uri="{FF2B5EF4-FFF2-40B4-BE49-F238E27FC236}">
              <a16:creationId xmlns:a16="http://schemas.microsoft.com/office/drawing/2014/main" id="{729779D1-1919-4EB6-B5AB-062BD889C24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9" name="正方形/長方形 658">
          <a:extLst>
            <a:ext uri="{FF2B5EF4-FFF2-40B4-BE49-F238E27FC236}">
              <a16:creationId xmlns:a16="http://schemas.microsoft.com/office/drawing/2014/main" id="{63A10511-9A07-41AF-AFAB-3A518EB1D36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60" name="正方形/長方形 659">
          <a:extLst>
            <a:ext uri="{FF2B5EF4-FFF2-40B4-BE49-F238E27FC236}">
              <a16:creationId xmlns:a16="http://schemas.microsoft.com/office/drawing/2014/main" id="{F9429910-0FF5-4C2E-8726-53F1DCFE347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61" name="正方形/長方形 660">
          <a:extLst>
            <a:ext uri="{FF2B5EF4-FFF2-40B4-BE49-F238E27FC236}">
              <a16:creationId xmlns:a16="http://schemas.microsoft.com/office/drawing/2014/main" id="{73A3A74F-3A49-42FE-95FC-247F26F416A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2" name="正方形/長方形 661">
          <a:extLst>
            <a:ext uri="{FF2B5EF4-FFF2-40B4-BE49-F238E27FC236}">
              <a16:creationId xmlns:a16="http://schemas.microsoft.com/office/drawing/2014/main" id="{2C6DAAEE-A628-4DDB-B1CD-9229933AD0D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3" name="正方形/長方形 662">
          <a:extLst>
            <a:ext uri="{FF2B5EF4-FFF2-40B4-BE49-F238E27FC236}">
              <a16:creationId xmlns:a16="http://schemas.microsoft.com/office/drawing/2014/main" id="{9DC4FABC-5B8C-4D9D-8E1F-6F1D0B408178}"/>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64" name="正方形/長方形 663">
          <a:extLst>
            <a:ext uri="{FF2B5EF4-FFF2-40B4-BE49-F238E27FC236}">
              <a16:creationId xmlns:a16="http://schemas.microsoft.com/office/drawing/2014/main" id="{92D2CA36-B90D-433C-93B7-262DA17C17B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5" name="正方形/長方形 664">
          <a:extLst>
            <a:ext uri="{FF2B5EF4-FFF2-40B4-BE49-F238E27FC236}">
              <a16:creationId xmlns:a16="http://schemas.microsoft.com/office/drawing/2014/main" id="{0FB41A82-4564-47F9-A8CA-27EA6ABD5F3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6" name="テキスト ボックス 665">
          <a:extLst>
            <a:ext uri="{FF2B5EF4-FFF2-40B4-BE49-F238E27FC236}">
              <a16:creationId xmlns:a16="http://schemas.microsoft.com/office/drawing/2014/main" id="{3C30FC10-C20D-44BB-BC01-CCDABEBA5A5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類似団体と比較して有形固定資産減価償却率が高くなっている施設は、幼稚園・保育所、公営住宅である。</a:t>
          </a:r>
          <a:endParaRPr lang="ja-JP" altLang="ja-JP" sz="1400">
            <a:effectLst/>
          </a:endParaRPr>
        </a:p>
        <a:p>
          <a:r>
            <a:rPr kumimoji="1" lang="ja-JP" altLang="ja-JP" sz="1100">
              <a:solidFill>
                <a:schemeClr val="dk1"/>
              </a:solidFill>
              <a:effectLst/>
              <a:latin typeface="+mn-lt"/>
              <a:ea typeface="+mn-ea"/>
              <a:cs typeface="+mn-cs"/>
            </a:rPr>
            <a:t>今後も公共施設等総合管理計画に基づき、既存施設の統廃合などの施設保有量の適正化や予防保全型の維持管理による湿雪の長寿命化に取り組んでいく。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1165324-821B-4666-B58B-96980162930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79F15F3-9591-48E2-8152-38FAB932692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87B786D-03AB-4D60-BF3E-72ACB1765CE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723A58D-E11B-4B7C-BBC3-408AC2D796E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福島県天栄村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0FB5B3A-3C2F-4EB0-B61C-0D6E9DCED00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84A94EB-169F-402E-A305-169E5B5094E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3C100C5-9692-4F63-BBDD-8E4E1B94FB4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2081381-C0CA-42BF-8D19-CE93C095CD9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1E9DC15-8776-4915-AF31-C4A8FA933B8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3C2A8E8-7999-435B-8A8D-41BDBE6D1E2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5,171
5,090
225.52
5,631,691
5,494,137
121,125
2,974,855
4,273,566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F2DD27A-F0A9-4D16-8C25-A6490D43517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9FA3366-99E9-4EC0-95AB-E1A73950352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0F816A9-0D43-468B-95D0-19C45C876B9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56E717E-02ED-470F-BE82-DD9B636CA92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A57FB51-E80E-457F-9C88-07B676909C1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3D921E7-8905-4938-A197-412E11C160E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BDE8245-A0F3-4462-BA0C-B3F078BAF05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F9EF05E-B726-48E8-A2B8-BD827B7AE2E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0D5621B-F9CA-4345-96FC-E8DE9BC3F11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EF45DC1-43D5-4CFB-8B00-1615BF0A5D5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50DDEC1-7161-48E5-B17F-8C6704A292D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AA1FF36-4601-4E87-B8F2-DD4B144B0D8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ED952AD-8DF4-4DDD-B589-1126CE59FB2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8A014E0-7649-4594-9EDB-D87DE6D5E59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1252C6B-327F-4102-B629-23ABAE9E721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9B65ED5-91D0-46EF-8F3B-CD5ED2659B6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0E6A909-4115-404B-8DBA-59ADA61E0C3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A93E251-D2E3-42D5-B05F-61F16CB8DEA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2F6206C-5475-4F31-AA1A-66BD872BD04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726B00A-5E47-4A94-A4E5-568F603E63E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504F6DD-A1A0-490B-B771-BCF67739E97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F69E2F7-5ED1-475B-9334-29D1F40B5E5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CB0DBE6-34D7-4C12-8887-443212DE38D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96ED55A-ABA0-415D-862A-9AC5D5251E9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EC94464-69E6-4867-8076-A394F493324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5BDED76-59DC-4CDA-8B35-17BB34CE72F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B662C75-E426-4533-B023-019356032E3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E7DB643-FD49-4A4D-9300-55EC5832006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60DE777-B8B9-4CD8-B59F-93766764B357}"/>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F2D20025-85F1-4BDF-9935-40655001EE0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DB7BF9D-83EA-4FAB-854F-237C715786A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8D0261E2-5A2C-4EA8-AB76-CD577A27B98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B2165CDC-8ED9-4708-8DA8-273A803B19E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5369DB30-B4E8-45A0-BE93-C601C298FCA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C044C60-D6F9-4F16-BFA0-5452F37A58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9EEBEEFD-841E-4811-A469-986A72E447D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9ACC48-F6C4-405C-AC1D-1DCDD32F1401}"/>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B1B8CE5-AC33-4DAA-A3F2-549D93C584F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44D6C73D-C8A6-43CE-98BE-A4A8F5D94B7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9CB88DBB-F216-4D73-953F-D5A6D4E1A75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9E8B65DF-54FE-4A5C-803F-426E86F9339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A6734D00-D6DA-44CD-90FD-4893C4D1AD7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2CC186E9-0B8F-46EA-A175-2F0C4929D03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81C533A-BECE-4AF3-BF7E-818ECE54BB8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6905B847-4385-4231-86A6-EC67B8218B9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8216604A-B14A-4D84-9ED8-C3A631F51BE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F97E58E-1D34-4D85-82D1-9880E5C243F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2D891314-6B4F-4797-8195-9E6E379C16D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BC7B8A23-66E2-47C5-B852-97FEE50638A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C349B4E2-673D-4B5F-85AA-F9D52752C6D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41A1A679-20E4-4565-8BA9-73D328B6E358}"/>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F7AFDB41-4C4A-4949-9972-217E747FFD0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199C0E11-FE0F-4C55-B8BA-085BA189772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CA67698F-7F96-4013-ABBA-CFB22DC35CB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F0A5CA66-07BD-4CC4-A028-90824EBBA72A}"/>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978139E7-A3A8-4184-AE45-DC226B88663B}"/>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D6FB18AD-9A8A-416F-BEC7-9AB2B87D7CC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4C7D815D-415F-4BB1-917B-E10000419749}"/>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493E31D7-B54C-4B85-9266-79936BA5A56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75C24865-E7BC-41F2-AC4C-FC05691FDCD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4C2598B5-C268-470D-A970-7C9EE68494A9}"/>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8EEC741E-F839-461B-B6DB-0E950572476F}"/>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E9666D26-CFAC-4BC0-AA87-D6033150FE52}"/>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D8C8B5D2-B9A7-4224-82FF-C16DF7B1413F}"/>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895EB388-ECFA-46AA-A03C-4E1742524F1F}"/>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4D945C25-B43A-46E8-9FBC-B4FDFAA3BE3B}"/>
            </a:ext>
          </a:extLst>
        </xdr:cNvPr>
        <xdr:cNvSpPr txBox="1"/>
      </xdr:nvSpPr>
      <xdr:spPr>
        <a:xfrm>
          <a:off x="4673600" y="1020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4189FA0F-3549-47FF-8E96-4793B3975347}"/>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A929C980-E4DB-43A1-8BC1-8C709682C1DC}"/>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4F16A195-2026-4096-BB4D-C12366FC379A}"/>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AE3EEAFF-0693-43B1-B364-0D1C39939DF8}"/>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a:extLst>
            <a:ext uri="{FF2B5EF4-FFF2-40B4-BE49-F238E27FC236}">
              <a16:creationId xmlns:a16="http://schemas.microsoft.com/office/drawing/2014/main" id="{06F01917-EE48-44A6-A6A6-3789902565CD}"/>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8E30924F-9DCA-4E82-ABBE-EB86CCD68FE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8CDACF1C-F0B1-4B63-9E13-7F293B6E449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91E2EAAA-36DF-4636-8D3F-3760B3C8C67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ECAD1EB5-3C2F-4F85-985D-35E4F11C297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F3C12E28-0649-4EC5-953C-D2B657C2FE8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88900</xdr:rowOff>
    </xdr:from>
    <xdr:to>
      <xdr:col>24</xdr:col>
      <xdr:colOff>114300</xdr:colOff>
      <xdr:row>61</xdr:row>
      <xdr:rowOff>19050</xdr:rowOff>
    </xdr:to>
    <xdr:sp macro="" textlink="">
      <xdr:nvSpPr>
        <xdr:cNvPr id="88" name="楕円 87">
          <a:extLst>
            <a:ext uri="{FF2B5EF4-FFF2-40B4-BE49-F238E27FC236}">
              <a16:creationId xmlns:a16="http://schemas.microsoft.com/office/drawing/2014/main" id="{C3D60E30-5D25-47BD-92D7-A266741A31C8}"/>
            </a:ext>
          </a:extLst>
        </xdr:cNvPr>
        <xdr:cNvSpPr/>
      </xdr:nvSpPr>
      <xdr:spPr>
        <a:xfrm>
          <a:off x="4584700" y="103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67327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4BB27ED7-1B88-47F8-BA76-32327BBDE784}"/>
            </a:ext>
          </a:extLst>
        </xdr:cNvPr>
        <xdr:cNvSpPr txBox="1"/>
      </xdr:nvSpPr>
      <xdr:spPr>
        <a:xfrm>
          <a:off x="4673600"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73660</xdr:rowOff>
    </xdr:from>
    <xdr:to>
      <xdr:col>20</xdr:col>
      <xdr:colOff>38100</xdr:colOff>
      <xdr:row>61</xdr:row>
      <xdr:rowOff>3810</xdr:rowOff>
    </xdr:to>
    <xdr:sp macro="" textlink="">
      <xdr:nvSpPr>
        <xdr:cNvPr id="90" name="楕円 89">
          <a:extLst>
            <a:ext uri="{FF2B5EF4-FFF2-40B4-BE49-F238E27FC236}">
              <a16:creationId xmlns:a16="http://schemas.microsoft.com/office/drawing/2014/main" id="{CF71CD05-F568-4037-A75B-3F2152E8BDA3}"/>
            </a:ext>
          </a:extLst>
        </xdr:cNvPr>
        <xdr:cNvSpPr/>
      </xdr:nvSpPr>
      <xdr:spPr>
        <a:xfrm>
          <a:off x="3746500" y="1036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124460</xdr:rowOff>
    </xdr:from>
    <xdr:to>
      <xdr:col>24</xdr:col>
      <xdr:colOff>63500</xdr:colOff>
      <xdr:row>60</xdr:row>
      <xdr:rowOff>139700</xdr:rowOff>
    </xdr:to>
    <xdr:cxnSp macro="">
      <xdr:nvCxnSpPr>
        <xdr:cNvPr id="91" name="直線コネクタ 90">
          <a:extLst>
            <a:ext uri="{FF2B5EF4-FFF2-40B4-BE49-F238E27FC236}">
              <a16:creationId xmlns:a16="http://schemas.microsoft.com/office/drawing/2014/main" id="{296680D3-AB76-4D3F-B96B-0B30B3953809}"/>
            </a:ext>
          </a:extLst>
        </xdr:cNvPr>
        <xdr:cNvCxnSpPr/>
      </xdr:nvCxnSpPr>
      <xdr:spPr>
        <a:xfrm>
          <a:off x="3797300" y="104114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45720</xdr:rowOff>
    </xdr:from>
    <xdr:to>
      <xdr:col>15</xdr:col>
      <xdr:colOff>101600</xdr:colOff>
      <xdr:row>60</xdr:row>
      <xdr:rowOff>147320</xdr:rowOff>
    </xdr:to>
    <xdr:sp macro="" textlink="">
      <xdr:nvSpPr>
        <xdr:cNvPr id="92" name="楕円 91">
          <a:extLst>
            <a:ext uri="{FF2B5EF4-FFF2-40B4-BE49-F238E27FC236}">
              <a16:creationId xmlns:a16="http://schemas.microsoft.com/office/drawing/2014/main" id="{580B8665-AA91-448A-B641-95A699BE852D}"/>
            </a:ext>
          </a:extLst>
        </xdr:cNvPr>
        <xdr:cNvSpPr/>
      </xdr:nvSpPr>
      <xdr:spPr>
        <a:xfrm>
          <a:off x="2857500" y="1033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96520</xdr:rowOff>
    </xdr:from>
    <xdr:to>
      <xdr:col>19</xdr:col>
      <xdr:colOff>177800</xdr:colOff>
      <xdr:row>60</xdr:row>
      <xdr:rowOff>124460</xdr:rowOff>
    </xdr:to>
    <xdr:cxnSp macro="">
      <xdr:nvCxnSpPr>
        <xdr:cNvPr id="93" name="直線コネクタ 92">
          <a:extLst>
            <a:ext uri="{FF2B5EF4-FFF2-40B4-BE49-F238E27FC236}">
              <a16:creationId xmlns:a16="http://schemas.microsoft.com/office/drawing/2014/main" id="{964ACA7D-5AC0-4565-ADE4-D50B5C395434}"/>
            </a:ext>
          </a:extLst>
        </xdr:cNvPr>
        <xdr:cNvCxnSpPr/>
      </xdr:nvCxnSpPr>
      <xdr:spPr>
        <a:xfrm>
          <a:off x="2908300" y="1038352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66040</xdr:rowOff>
    </xdr:from>
    <xdr:to>
      <xdr:col>10</xdr:col>
      <xdr:colOff>165100</xdr:colOff>
      <xdr:row>60</xdr:row>
      <xdr:rowOff>167640</xdr:rowOff>
    </xdr:to>
    <xdr:sp macro="" textlink="">
      <xdr:nvSpPr>
        <xdr:cNvPr id="94" name="楕円 93">
          <a:extLst>
            <a:ext uri="{FF2B5EF4-FFF2-40B4-BE49-F238E27FC236}">
              <a16:creationId xmlns:a16="http://schemas.microsoft.com/office/drawing/2014/main" id="{DDB0B1D6-0C8A-4B3E-8F63-CE0C76E94A5C}"/>
            </a:ext>
          </a:extLst>
        </xdr:cNvPr>
        <xdr:cNvSpPr/>
      </xdr:nvSpPr>
      <xdr:spPr>
        <a:xfrm>
          <a:off x="1968500" y="1035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96520</xdr:rowOff>
    </xdr:from>
    <xdr:to>
      <xdr:col>15</xdr:col>
      <xdr:colOff>50800</xdr:colOff>
      <xdr:row>60</xdr:row>
      <xdr:rowOff>116840</xdr:rowOff>
    </xdr:to>
    <xdr:cxnSp macro="">
      <xdr:nvCxnSpPr>
        <xdr:cNvPr id="95" name="直線コネクタ 94">
          <a:extLst>
            <a:ext uri="{FF2B5EF4-FFF2-40B4-BE49-F238E27FC236}">
              <a16:creationId xmlns:a16="http://schemas.microsoft.com/office/drawing/2014/main" id="{545645FC-B5DA-406E-855F-CA10E8F41FB2}"/>
            </a:ext>
          </a:extLst>
        </xdr:cNvPr>
        <xdr:cNvCxnSpPr/>
      </xdr:nvCxnSpPr>
      <xdr:spPr>
        <a:xfrm flipV="1">
          <a:off x="2019300" y="1038352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38100</xdr:rowOff>
    </xdr:from>
    <xdr:to>
      <xdr:col>6</xdr:col>
      <xdr:colOff>38100</xdr:colOff>
      <xdr:row>60</xdr:row>
      <xdr:rowOff>139700</xdr:rowOff>
    </xdr:to>
    <xdr:sp macro="" textlink="">
      <xdr:nvSpPr>
        <xdr:cNvPr id="96" name="楕円 95">
          <a:extLst>
            <a:ext uri="{FF2B5EF4-FFF2-40B4-BE49-F238E27FC236}">
              <a16:creationId xmlns:a16="http://schemas.microsoft.com/office/drawing/2014/main" id="{EF895959-2596-41DD-9474-8A2349A17726}"/>
            </a:ext>
          </a:extLst>
        </xdr:cNvPr>
        <xdr:cNvSpPr/>
      </xdr:nvSpPr>
      <xdr:spPr>
        <a:xfrm>
          <a:off x="10795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88900</xdr:rowOff>
    </xdr:from>
    <xdr:to>
      <xdr:col>10</xdr:col>
      <xdr:colOff>114300</xdr:colOff>
      <xdr:row>60</xdr:row>
      <xdr:rowOff>116840</xdr:rowOff>
    </xdr:to>
    <xdr:cxnSp macro="">
      <xdr:nvCxnSpPr>
        <xdr:cNvPr id="97" name="直線コネクタ 96">
          <a:extLst>
            <a:ext uri="{FF2B5EF4-FFF2-40B4-BE49-F238E27FC236}">
              <a16:creationId xmlns:a16="http://schemas.microsoft.com/office/drawing/2014/main" id="{8D8FB719-C814-4C53-9859-072D1A9161D0}"/>
            </a:ext>
          </a:extLst>
        </xdr:cNvPr>
        <xdr:cNvCxnSpPr/>
      </xdr:nvCxnSpPr>
      <xdr:spPr>
        <a:xfrm>
          <a:off x="1130300" y="1037590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20337</xdr:rowOff>
    </xdr:from>
    <xdr:ext cx="405111" cy="259045"/>
    <xdr:sp macro="" textlink="">
      <xdr:nvSpPr>
        <xdr:cNvPr id="98" name="n_1aveValue【体育館・プール】&#10;有形固定資産減価償却率">
          <a:extLst>
            <a:ext uri="{FF2B5EF4-FFF2-40B4-BE49-F238E27FC236}">
              <a16:creationId xmlns:a16="http://schemas.microsoft.com/office/drawing/2014/main" id="{BDDA08AD-B6AD-43CE-B76C-6F1267D87A2E}"/>
            </a:ext>
          </a:extLst>
        </xdr:cNvPr>
        <xdr:cNvSpPr txBox="1"/>
      </xdr:nvSpPr>
      <xdr:spPr>
        <a:xfrm>
          <a:off x="3582044" y="10478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25417</xdr:rowOff>
    </xdr:from>
    <xdr:ext cx="405111" cy="259045"/>
    <xdr:sp macro="" textlink="">
      <xdr:nvSpPr>
        <xdr:cNvPr id="99" name="n_2aveValue【体育館・プール】&#10;有形固定資産減価償却率">
          <a:extLst>
            <a:ext uri="{FF2B5EF4-FFF2-40B4-BE49-F238E27FC236}">
              <a16:creationId xmlns:a16="http://schemas.microsoft.com/office/drawing/2014/main" id="{7077C8A1-0763-4145-8C82-C96E99923F3C}"/>
            </a:ext>
          </a:extLst>
        </xdr:cNvPr>
        <xdr:cNvSpPr txBox="1"/>
      </xdr:nvSpPr>
      <xdr:spPr>
        <a:xfrm>
          <a:off x="2705744" y="1048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1287</xdr:rowOff>
    </xdr:from>
    <xdr:ext cx="405111" cy="259045"/>
    <xdr:sp macro="" textlink="">
      <xdr:nvSpPr>
        <xdr:cNvPr id="100" name="n_3aveValue【体育館・プール】&#10;有形固定資産減価償却率">
          <a:extLst>
            <a:ext uri="{FF2B5EF4-FFF2-40B4-BE49-F238E27FC236}">
              <a16:creationId xmlns:a16="http://schemas.microsoft.com/office/drawing/2014/main" id="{A2FEF46A-E14C-4E36-B9B0-4581F047615B}"/>
            </a:ext>
          </a:extLst>
        </xdr:cNvPr>
        <xdr:cNvSpPr txBox="1"/>
      </xdr:nvSpPr>
      <xdr:spPr>
        <a:xfrm>
          <a:off x="1816744" y="1045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34307</xdr:rowOff>
    </xdr:from>
    <xdr:ext cx="405111" cy="259045"/>
    <xdr:sp macro="" textlink="">
      <xdr:nvSpPr>
        <xdr:cNvPr id="101" name="n_4aveValue【体育館・プール】&#10;有形固定資産減価償却率">
          <a:extLst>
            <a:ext uri="{FF2B5EF4-FFF2-40B4-BE49-F238E27FC236}">
              <a16:creationId xmlns:a16="http://schemas.microsoft.com/office/drawing/2014/main" id="{02D852BF-DBFD-49BB-B93D-33980DAD5B62}"/>
            </a:ext>
          </a:extLst>
        </xdr:cNvPr>
        <xdr:cNvSpPr txBox="1"/>
      </xdr:nvSpPr>
      <xdr:spPr>
        <a:xfrm>
          <a:off x="927744"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20337</xdr:rowOff>
    </xdr:from>
    <xdr:ext cx="405111" cy="259045"/>
    <xdr:sp macro="" textlink="">
      <xdr:nvSpPr>
        <xdr:cNvPr id="102" name="n_1mainValue【体育館・プール】&#10;有形固定資産減価償却率">
          <a:extLst>
            <a:ext uri="{FF2B5EF4-FFF2-40B4-BE49-F238E27FC236}">
              <a16:creationId xmlns:a16="http://schemas.microsoft.com/office/drawing/2014/main" id="{52969925-67A0-438B-8CE6-E935558E9221}"/>
            </a:ext>
          </a:extLst>
        </xdr:cNvPr>
        <xdr:cNvSpPr txBox="1"/>
      </xdr:nvSpPr>
      <xdr:spPr>
        <a:xfrm>
          <a:off x="3582044" y="1013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163847</xdr:rowOff>
    </xdr:from>
    <xdr:ext cx="405111" cy="259045"/>
    <xdr:sp macro="" textlink="">
      <xdr:nvSpPr>
        <xdr:cNvPr id="103" name="n_2mainValue【体育館・プール】&#10;有形固定資産減価償却率">
          <a:extLst>
            <a:ext uri="{FF2B5EF4-FFF2-40B4-BE49-F238E27FC236}">
              <a16:creationId xmlns:a16="http://schemas.microsoft.com/office/drawing/2014/main" id="{AB7D41E6-76C9-470C-8C2C-84FDAB411E2F}"/>
            </a:ext>
          </a:extLst>
        </xdr:cNvPr>
        <xdr:cNvSpPr txBox="1"/>
      </xdr:nvSpPr>
      <xdr:spPr>
        <a:xfrm>
          <a:off x="2705744" y="1010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12717</xdr:rowOff>
    </xdr:from>
    <xdr:ext cx="405111" cy="259045"/>
    <xdr:sp macro="" textlink="">
      <xdr:nvSpPr>
        <xdr:cNvPr id="104" name="n_3mainValue【体育館・プール】&#10;有形固定資産減価償却率">
          <a:extLst>
            <a:ext uri="{FF2B5EF4-FFF2-40B4-BE49-F238E27FC236}">
              <a16:creationId xmlns:a16="http://schemas.microsoft.com/office/drawing/2014/main" id="{593EBB3F-05BF-4DA9-9B23-49C6D312C4C4}"/>
            </a:ext>
          </a:extLst>
        </xdr:cNvPr>
        <xdr:cNvSpPr txBox="1"/>
      </xdr:nvSpPr>
      <xdr:spPr>
        <a:xfrm>
          <a:off x="1816744" y="10128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156227</xdr:rowOff>
    </xdr:from>
    <xdr:ext cx="405111" cy="259045"/>
    <xdr:sp macro="" textlink="">
      <xdr:nvSpPr>
        <xdr:cNvPr id="105" name="n_4mainValue【体育館・プール】&#10;有形固定資産減価償却率">
          <a:extLst>
            <a:ext uri="{FF2B5EF4-FFF2-40B4-BE49-F238E27FC236}">
              <a16:creationId xmlns:a16="http://schemas.microsoft.com/office/drawing/2014/main" id="{29015B33-5B31-42CE-AB55-46F2CCD04912}"/>
            </a:ext>
          </a:extLst>
        </xdr:cNvPr>
        <xdr:cNvSpPr txBox="1"/>
      </xdr:nvSpPr>
      <xdr:spPr>
        <a:xfrm>
          <a:off x="927744" y="1010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320B6902-EF94-4C16-A5AB-6C7800D94ED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E7258DE7-11E6-4862-86CE-5A9C5AE8D0C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BCED0A3F-3456-43CC-9888-1C129F4AEC3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6EE673F3-40BB-4FBA-8057-6864EEA37F3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04D4BF17-0B1D-43AF-9FFB-D1FD0B0CC8E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47E6B88C-4EA6-4E35-AA3E-BEF23075176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F25AB061-D37C-4497-B098-341A5E2983A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4D31EAEC-7861-4996-A332-2D891574024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B68C99E2-37B2-4366-9EBC-234A40BF3AA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55796387-0606-4E1D-B66A-14E5A6A0DC4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046CA5C4-72E1-4045-8173-386C67E26335}"/>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6D2D1FA5-7939-4D09-A5E7-2C5C6DB4014B}"/>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FD27BB2C-0A5F-4812-AED9-5E862FDBC572}"/>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3B652081-6E44-4A54-9171-B8CDDB64BEE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48475336-D925-402F-B72B-004025089CE8}"/>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E1C80F83-9ECB-47CC-B8E8-119C2B0F89DF}"/>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4198DF77-1092-44D4-AE0B-9D1F9E49CF05}"/>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9D57802F-A5AD-4CA3-A092-E2192FA24C3D}"/>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216CFE9C-66A3-4BCB-BAA7-C8E71B12FF3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6B0C6417-F186-4237-AF15-EEDDEC69858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57045CFD-128B-412E-9702-0AA3F140D01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7D1402C4-46E1-4927-B2FE-D2174A4359F2}"/>
            </a:ext>
          </a:extLst>
        </xdr:cNvPr>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1A2E80AC-D5B9-4A6C-95BD-28E4DD615E38}"/>
            </a:ext>
          </a:extLst>
        </xdr:cNvPr>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3085486F-3E8B-46DD-AF6D-AA9B8CFC5032}"/>
            </a:ext>
          </a:extLst>
        </xdr:cNvPr>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815B2AE7-84F7-4573-85D0-7F40EFA86FFA}"/>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A6184BC8-E563-4617-BA99-EC7C9867293B}"/>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132" name="【体育館・プール】&#10;一人当たり面積平均値テキスト">
          <a:extLst>
            <a:ext uri="{FF2B5EF4-FFF2-40B4-BE49-F238E27FC236}">
              <a16:creationId xmlns:a16="http://schemas.microsoft.com/office/drawing/2014/main" id="{BF9B11FC-EC07-4EB7-9521-06C58FAB3653}"/>
            </a:ext>
          </a:extLst>
        </xdr:cNvPr>
        <xdr:cNvSpPr txBox="1"/>
      </xdr:nvSpPr>
      <xdr:spPr>
        <a:xfrm>
          <a:off x="10515600" y="10179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4E94A662-AD22-415E-A3BF-C00B860FB24B}"/>
            </a:ext>
          </a:extLst>
        </xdr:cNvPr>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3A4E2E72-5A6B-4097-A20C-53E24EE6A10E}"/>
            </a:ext>
          </a:extLst>
        </xdr:cNvPr>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3957637A-F5DC-4536-8B72-F7F644BDF32D}"/>
            </a:ext>
          </a:extLst>
        </xdr:cNvPr>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5B3435A1-D1DF-4715-A84A-946FDC9A7FD1}"/>
            </a:ext>
          </a:extLst>
        </xdr:cNvPr>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37" name="フローチャート: 判断 136">
          <a:extLst>
            <a:ext uri="{FF2B5EF4-FFF2-40B4-BE49-F238E27FC236}">
              <a16:creationId xmlns:a16="http://schemas.microsoft.com/office/drawing/2014/main" id="{86E11BD6-E920-4884-A1A4-D26A7DC25192}"/>
            </a:ext>
          </a:extLst>
        </xdr:cNvPr>
        <xdr:cNvSpPr/>
      </xdr:nvSpPr>
      <xdr:spPr>
        <a:xfrm>
          <a:off x="6921500" y="1034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3A5A5198-3B83-4EE6-9A91-86EC478663F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B0D180EC-D248-451F-AB0E-0B0AD321809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4C4F003E-969E-4928-AE09-4DEB013C51B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AAD466F3-A504-416D-B0EB-AB9EFDEECAD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67727FFB-D402-4DCD-BD64-B2043106FF4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136652</xdr:rowOff>
    </xdr:from>
    <xdr:to>
      <xdr:col>55</xdr:col>
      <xdr:colOff>50800</xdr:colOff>
      <xdr:row>61</xdr:row>
      <xdr:rowOff>66802</xdr:rowOff>
    </xdr:to>
    <xdr:sp macro="" textlink="">
      <xdr:nvSpPr>
        <xdr:cNvPr id="143" name="楕円 142">
          <a:extLst>
            <a:ext uri="{FF2B5EF4-FFF2-40B4-BE49-F238E27FC236}">
              <a16:creationId xmlns:a16="http://schemas.microsoft.com/office/drawing/2014/main" id="{FEA530DA-A823-4382-89D5-D8D58FE0FAF2}"/>
            </a:ext>
          </a:extLst>
        </xdr:cNvPr>
        <xdr:cNvSpPr/>
      </xdr:nvSpPr>
      <xdr:spPr>
        <a:xfrm>
          <a:off x="10426700" y="1042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115079</xdr:rowOff>
    </xdr:from>
    <xdr:ext cx="469744" cy="259045"/>
    <xdr:sp macro="" textlink="">
      <xdr:nvSpPr>
        <xdr:cNvPr id="144" name="【体育館・プール】&#10;一人当たり面積該当値テキスト">
          <a:extLst>
            <a:ext uri="{FF2B5EF4-FFF2-40B4-BE49-F238E27FC236}">
              <a16:creationId xmlns:a16="http://schemas.microsoft.com/office/drawing/2014/main" id="{75FD4742-02A2-48F6-8AE8-CAE406B414F1}"/>
            </a:ext>
          </a:extLst>
        </xdr:cNvPr>
        <xdr:cNvSpPr txBox="1"/>
      </xdr:nvSpPr>
      <xdr:spPr>
        <a:xfrm>
          <a:off x="10515600" y="10402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143967</xdr:rowOff>
    </xdr:from>
    <xdr:to>
      <xdr:col>50</xdr:col>
      <xdr:colOff>165100</xdr:colOff>
      <xdr:row>61</xdr:row>
      <xdr:rowOff>74117</xdr:rowOff>
    </xdr:to>
    <xdr:sp macro="" textlink="">
      <xdr:nvSpPr>
        <xdr:cNvPr id="145" name="楕円 144">
          <a:extLst>
            <a:ext uri="{FF2B5EF4-FFF2-40B4-BE49-F238E27FC236}">
              <a16:creationId xmlns:a16="http://schemas.microsoft.com/office/drawing/2014/main" id="{484CAC94-5FA3-4C3B-B209-5E0667E94B78}"/>
            </a:ext>
          </a:extLst>
        </xdr:cNvPr>
        <xdr:cNvSpPr/>
      </xdr:nvSpPr>
      <xdr:spPr>
        <a:xfrm>
          <a:off x="9588500" y="10430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16002</xdr:rowOff>
    </xdr:from>
    <xdr:to>
      <xdr:col>55</xdr:col>
      <xdr:colOff>0</xdr:colOff>
      <xdr:row>61</xdr:row>
      <xdr:rowOff>23317</xdr:rowOff>
    </xdr:to>
    <xdr:cxnSp macro="">
      <xdr:nvCxnSpPr>
        <xdr:cNvPr id="146" name="直線コネクタ 145">
          <a:extLst>
            <a:ext uri="{FF2B5EF4-FFF2-40B4-BE49-F238E27FC236}">
              <a16:creationId xmlns:a16="http://schemas.microsoft.com/office/drawing/2014/main" id="{168D774D-DEA9-4CF0-B587-CAC1BED929FF}"/>
            </a:ext>
          </a:extLst>
        </xdr:cNvPr>
        <xdr:cNvCxnSpPr/>
      </xdr:nvCxnSpPr>
      <xdr:spPr>
        <a:xfrm flipV="1">
          <a:off x="9639300" y="10474452"/>
          <a:ext cx="8382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149454</xdr:rowOff>
    </xdr:from>
    <xdr:to>
      <xdr:col>46</xdr:col>
      <xdr:colOff>38100</xdr:colOff>
      <xdr:row>61</xdr:row>
      <xdr:rowOff>79604</xdr:rowOff>
    </xdr:to>
    <xdr:sp macro="" textlink="">
      <xdr:nvSpPr>
        <xdr:cNvPr id="147" name="楕円 146">
          <a:extLst>
            <a:ext uri="{FF2B5EF4-FFF2-40B4-BE49-F238E27FC236}">
              <a16:creationId xmlns:a16="http://schemas.microsoft.com/office/drawing/2014/main" id="{C02342FA-11F1-4685-9D31-B3CBE1EA0326}"/>
            </a:ext>
          </a:extLst>
        </xdr:cNvPr>
        <xdr:cNvSpPr/>
      </xdr:nvSpPr>
      <xdr:spPr>
        <a:xfrm>
          <a:off x="8699500" y="1043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23317</xdr:rowOff>
    </xdr:from>
    <xdr:to>
      <xdr:col>50</xdr:col>
      <xdr:colOff>114300</xdr:colOff>
      <xdr:row>61</xdr:row>
      <xdr:rowOff>28804</xdr:rowOff>
    </xdr:to>
    <xdr:cxnSp macro="">
      <xdr:nvCxnSpPr>
        <xdr:cNvPr id="148" name="直線コネクタ 147">
          <a:extLst>
            <a:ext uri="{FF2B5EF4-FFF2-40B4-BE49-F238E27FC236}">
              <a16:creationId xmlns:a16="http://schemas.microsoft.com/office/drawing/2014/main" id="{E1EE0E3F-0A16-45C7-8F59-690D45583219}"/>
            </a:ext>
          </a:extLst>
        </xdr:cNvPr>
        <xdr:cNvCxnSpPr/>
      </xdr:nvCxnSpPr>
      <xdr:spPr>
        <a:xfrm flipV="1">
          <a:off x="8750300" y="10481767"/>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158597</xdr:rowOff>
    </xdr:from>
    <xdr:to>
      <xdr:col>41</xdr:col>
      <xdr:colOff>101600</xdr:colOff>
      <xdr:row>61</xdr:row>
      <xdr:rowOff>88747</xdr:rowOff>
    </xdr:to>
    <xdr:sp macro="" textlink="">
      <xdr:nvSpPr>
        <xdr:cNvPr id="149" name="楕円 148">
          <a:extLst>
            <a:ext uri="{FF2B5EF4-FFF2-40B4-BE49-F238E27FC236}">
              <a16:creationId xmlns:a16="http://schemas.microsoft.com/office/drawing/2014/main" id="{1795EE5B-6D0E-48FB-B8CF-B3E32E971FEE}"/>
            </a:ext>
          </a:extLst>
        </xdr:cNvPr>
        <xdr:cNvSpPr/>
      </xdr:nvSpPr>
      <xdr:spPr>
        <a:xfrm>
          <a:off x="7810500" y="1044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28804</xdr:rowOff>
    </xdr:from>
    <xdr:to>
      <xdr:col>45</xdr:col>
      <xdr:colOff>177800</xdr:colOff>
      <xdr:row>61</xdr:row>
      <xdr:rowOff>37947</xdr:rowOff>
    </xdr:to>
    <xdr:cxnSp macro="">
      <xdr:nvCxnSpPr>
        <xdr:cNvPr id="150" name="直線コネクタ 149">
          <a:extLst>
            <a:ext uri="{FF2B5EF4-FFF2-40B4-BE49-F238E27FC236}">
              <a16:creationId xmlns:a16="http://schemas.microsoft.com/office/drawing/2014/main" id="{B7ED34DC-B076-4D2F-A1C0-2484386E7F73}"/>
            </a:ext>
          </a:extLst>
        </xdr:cNvPr>
        <xdr:cNvCxnSpPr/>
      </xdr:nvCxnSpPr>
      <xdr:spPr>
        <a:xfrm flipV="1">
          <a:off x="7861300" y="10487254"/>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167742</xdr:rowOff>
    </xdr:from>
    <xdr:to>
      <xdr:col>36</xdr:col>
      <xdr:colOff>165100</xdr:colOff>
      <xdr:row>61</xdr:row>
      <xdr:rowOff>97892</xdr:rowOff>
    </xdr:to>
    <xdr:sp macro="" textlink="">
      <xdr:nvSpPr>
        <xdr:cNvPr id="151" name="楕円 150">
          <a:extLst>
            <a:ext uri="{FF2B5EF4-FFF2-40B4-BE49-F238E27FC236}">
              <a16:creationId xmlns:a16="http://schemas.microsoft.com/office/drawing/2014/main" id="{B1B5A105-2EFE-409A-97F9-130C133C1DE5}"/>
            </a:ext>
          </a:extLst>
        </xdr:cNvPr>
        <xdr:cNvSpPr/>
      </xdr:nvSpPr>
      <xdr:spPr>
        <a:xfrm>
          <a:off x="6921500" y="1045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37947</xdr:rowOff>
    </xdr:from>
    <xdr:to>
      <xdr:col>41</xdr:col>
      <xdr:colOff>50800</xdr:colOff>
      <xdr:row>61</xdr:row>
      <xdr:rowOff>47092</xdr:rowOff>
    </xdr:to>
    <xdr:cxnSp macro="">
      <xdr:nvCxnSpPr>
        <xdr:cNvPr id="152" name="直線コネクタ 151">
          <a:extLst>
            <a:ext uri="{FF2B5EF4-FFF2-40B4-BE49-F238E27FC236}">
              <a16:creationId xmlns:a16="http://schemas.microsoft.com/office/drawing/2014/main" id="{297DE18C-E403-42E8-980B-28C749712C5D}"/>
            </a:ext>
          </a:extLst>
        </xdr:cNvPr>
        <xdr:cNvCxnSpPr/>
      </xdr:nvCxnSpPr>
      <xdr:spPr>
        <a:xfrm flipV="1">
          <a:off x="6972300" y="10496397"/>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153" name="n_1aveValue【体育館・プール】&#10;一人当たり面積">
          <a:extLst>
            <a:ext uri="{FF2B5EF4-FFF2-40B4-BE49-F238E27FC236}">
              <a16:creationId xmlns:a16="http://schemas.microsoft.com/office/drawing/2014/main" id="{1AC098EA-32D4-4F7A-B983-5FF23CD9DC92}"/>
            </a:ext>
          </a:extLst>
        </xdr:cNvPr>
        <xdr:cNvSpPr txBox="1"/>
      </xdr:nvSpPr>
      <xdr:spPr>
        <a:xfrm>
          <a:off x="9391727" y="1012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154" name="n_2aveValue【体育館・プール】&#10;一人当たり面積">
          <a:extLst>
            <a:ext uri="{FF2B5EF4-FFF2-40B4-BE49-F238E27FC236}">
              <a16:creationId xmlns:a16="http://schemas.microsoft.com/office/drawing/2014/main" id="{3A0D4EEC-A091-4763-BF67-7A3692CA0C00}"/>
            </a:ext>
          </a:extLst>
        </xdr:cNvPr>
        <xdr:cNvSpPr txBox="1"/>
      </xdr:nvSpPr>
      <xdr:spPr>
        <a:xfrm>
          <a:off x="8515427" y="101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155" name="n_3aveValue【体育館・プール】&#10;一人当たり面積">
          <a:extLst>
            <a:ext uri="{FF2B5EF4-FFF2-40B4-BE49-F238E27FC236}">
              <a16:creationId xmlns:a16="http://schemas.microsoft.com/office/drawing/2014/main" id="{F0EEB196-34FA-46C4-AACF-0F800B8F2F76}"/>
            </a:ext>
          </a:extLst>
        </xdr:cNvPr>
        <xdr:cNvSpPr txBox="1"/>
      </xdr:nvSpPr>
      <xdr:spPr>
        <a:xfrm>
          <a:off x="7626427" y="1015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156" name="n_4aveValue【体育館・プール】&#10;一人当たり面積">
          <a:extLst>
            <a:ext uri="{FF2B5EF4-FFF2-40B4-BE49-F238E27FC236}">
              <a16:creationId xmlns:a16="http://schemas.microsoft.com/office/drawing/2014/main" id="{29ACEA91-B668-46CA-80C8-63E3D452C5BD}"/>
            </a:ext>
          </a:extLst>
        </xdr:cNvPr>
        <xdr:cNvSpPr txBox="1"/>
      </xdr:nvSpPr>
      <xdr:spPr>
        <a:xfrm>
          <a:off x="6737427" y="101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65244</xdr:rowOff>
    </xdr:from>
    <xdr:ext cx="469744" cy="259045"/>
    <xdr:sp macro="" textlink="">
      <xdr:nvSpPr>
        <xdr:cNvPr id="157" name="n_1mainValue【体育館・プール】&#10;一人当たり面積">
          <a:extLst>
            <a:ext uri="{FF2B5EF4-FFF2-40B4-BE49-F238E27FC236}">
              <a16:creationId xmlns:a16="http://schemas.microsoft.com/office/drawing/2014/main" id="{E250E218-6841-4539-9832-BB4DF15300A9}"/>
            </a:ext>
          </a:extLst>
        </xdr:cNvPr>
        <xdr:cNvSpPr txBox="1"/>
      </xdr:nvSpPr>
      <xdr:spPr>
        <a:xfrm>
          <a:off x="9391727" y="10523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70731</xdr:rowOff>
    </xdr:from>
    <xdr:ext cx="469744" cy="259045"/>
    <xdr:sp macro="" textlink="">
      <xdr:nvSpPr>
        <xdr:cNvPr id="158" name="n_2mainValue【体育館・プール】&#10;一人当たり面積">
          <a:extLst>
            <a:ext uri="{FF2B5EF4-FFF2-40B4-BE49-F238E27FC236}">
              <a16:creationId xmlns:a16="http://schemas.microsoft.com/office/drawing/2014/main" id="{7843A2A8-D3AE-46E1-92AB-0C39EBE4F575}"/>
            </a:ext>
          </a:extLst>
        </xdr:cNvPr>
        <xdr:cNvSpPr txBox="1"/>
      </xdr:nvSpPr>
      <xdr:spPr>
        <a:xfrm>
          <a:off x="8515427" y="1052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79874</xdr:rowOff>
    </xdr:from>
    <xdr:ext cx="469744" cy="259045"/>
    <xdr:sp macro="" textlink="">
      <xdr:nvSpPr>
        <xdr:cNvPr id="159" name="n_3mainValue【体育館・プール】&#10;一人当たり面積">
          <a:extLst>
            <a:ext uri="{FF2B5EF4-FFF2-40B4-BE49-F238E27FC236}">
              <a16:creationId xmlns:a16="http://schemas.microsoft.com/office/drawing/2014/main" id="{FDB90B44-0D5B-494E-9FCE-4F4A09764279}"/>
            </a:ext>
          </a:extLst>
        </xdr:cNvPr>
        <xdr:cNvSpPr txBox="1"/>
      </xdr:nvSpPr>
      <xdr:spPr>
        <a:xfrm>
          <a:off x="7626427" y="10538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89019</xdr:rowOff>
    </xdr:from>
    <xdr:ext cx="469744" cy="259045"/>
    <xdr:sp macro="" textlink="">
      <xdr:nvSpPr>
        <xdr:cNvPr id="160" name="n_4mainValue【体育館・プール】&#10;一人当たり面積">
          <a:extLst>
            <a:ext uri="{FF2B5EF4-FFF2-40B4-BE49-F238E27FC236}">
              <a16:creationId xmlns:a16="http://schemas.microsoft.com/office/drawing/2014/main" id="{18E45516-5DCD-4A36-8353-70AC7235ABBE}"/>
            </a:ext>
          </a:extLst>
        </xdr:cNvPr>
        <xdr:cNvSpPr txBox="1"/>
      </xdr:nvSpPr>
      <xdr:spPr>
        <a:xfrm>
          <a:off x="6737427" y="1054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9B5D075D-BAEC-46CC-B251-3C640711772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8ADECB45-07D8-4F2E-9C5F-3CE151484C1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01A06F89-81C3-4E34-8E02-F26228D717D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6DF71AAB-8C6E-407F-8D59-9CD32D0C376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70ECF83A-EC5A-472F-B760-A5DB59E39FA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2BC1F4BF-3B49-4600-A902-95434296E0E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40EA9AF3-95DF-4F68-B33B-0DF4DEC45D1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8F211D0B-FE0E-4422-9B63-EAB16CDE304D}"/>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9" name="正方形/長方形 168">
          <a:extLst>
            <a:ext uri="{FF2B5EF4-FFF2-40B4-BE49-F238E27FC236}">
              <a16:creationId xmlns:a16="http://schemas.microsoft.com/office/drawing/2014/main" id="{5147C384-199E-43C4-9F9B-843A2A318DB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0" name="正方形/長方形 169">
          <a:extLst>
            <a:ext uri="{FF2B5EF4-FFF2-40B4-BE49-F238E27FC236}">
              <a16:creationId xmlns:a16="http://schemas.microsoft.com/office/drawing/2014/main" id="{73963A43-754B-49C1-AEF2-0C32345062A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1" name="正方形/長方形 170">
          <a:extLst>
            <a:ext uri="{FF2B5EF4-FFF2-40B4-BE49-F238E27FC236}">
              <a16:creationId xmlns:a16="http://schemas.microsoft.com/office/drawing/2014/main" id="{B27B70A1-CE33-45ED-B4EE-3F0074B9B48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2" name="正方形/長方形 171">
          <a:extLst>
            <a:ext uri="{FF2B5EF4-FFF2-40B4-BE49-F238E27FC236}">
              <a16:creationId xmlns:a16="http://schemas.microsoft.com/office/drawing/2014/main" id="{AED51CDB-8993-46F6-BFDF-2ABAE7934A2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3" name="正方形/長方形 172">
          <a:extLst>
            <a:ext uri="{FF2B5EF4-FFF2-40B4-BE49-F238E27FC236}">
              <a16:creationId xmlns:a16="http://schemas.microsoft.com/office/drawing/2014/main" id="{46B30D14-4650-4AF1-9D09-FF5B1BCBED7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4" name="正方形/長方形 173">
          <a:extLst>
            <a:ext uri="{FF2B5EF4-FFF2-40B4-BE49-F238E27FC236}">
              <a16:creationId xmlns:a16="http://schemas.microsoft.com/office/drawing/2014/main" id="{EF14B632-557D-408A-81AB-B354FCBFCE6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5" name="正方形/長方形 174">
          <a:extLst>
            <a:ext uri="{FF2B5EF4-FFF2-40B4-BE49-F238E27FC236}">
              <a16:creationId xmlns:a16="http://schemas.microsoft.com/office/drawing/2014/main" id="{6D2E0582-2AB6-450B-9600-5F1327D5651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6" name="正方形/長方形 175">
          <a:extLst>
            <a:ext uri="{FF2B5EF4-FFF2-40B4-BE49-F238E27FC236}">
              <a16:creationId xmlns:a16="http://schemas.microsoft.com/office/drawing/2014/main" id="{A8997989-F349-4F71-AB9B-25938F0224F6}"/>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7" name="正方形/長方形 176">
          <a:extLst>
            <a:ext uri="{FF2B5EF4-FFF2-40B4-BE49-F238E27FC236}">
              <a16:creationId xmlns:a16="http://schemas.microsoft.com/office/drawing/2014/main" id="{9965D1BF-9166-44D7-ADC2-E96C1742707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8" name="正方形/長方形 177">
          <a:extLst>
            <a:ext uri="{FF2B5EF4-FFF2-40B4-BE49-F238E27FC236}">
              <a16:creationId xmlns:a16="http://schemas.microsoft.com/office/drawing/2014/main" id="{2EAD308C-5C6E-49D7-A74E-DB083E99A9C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9" name="正方形/長方形 178">
          <a:extLst>
            <a:ext uri="{FF2B5EF4-FFF2-40B4-BE49-F238E27FC236}">
              <a16:creationId xmlns:a16="http://schemas.microsoft.com/office/drawing/2014/main" id="{4FB4724C-DFD5-470E-BDB3-FDC069393DE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0" name="正方形/長方形 179">
          <a:extLst>
            <a:ext uri="{FF2B5EF4-FFF2-40B4-BE49-F238E27FC236}">
              <a16:creationId xmlns:a16="http://schemas.microsoft.com/office/drawing/2014/main" id="{C0A46FD0-068D-4076-9F6E-45C86EAA315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1" name="正方形/長方形 180">
          <a:extLst>
            <a:ext uri="{FF2B5EF4-FFF2-40B4-BE49-F238E27FC236}">
              <a16:creationId xmlns:a16="http://schemas.microsoft.com/office/drawing/2014/main" id="{2C488AFE-F5D8-4223-8813-0EFA58E2E96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2" name="正方形/長方形 181">
          <a:extLst>
            <a:ext uri="{FF2B5EF4-FFF2-40B4-BE49-F238E27FC236}">
              <a16:creationId xmlns:a16="http://schemas.microsoft.com/office/drawing/2014/main" id="{7D55FB02-FA64-44D7-99F9-6B93F073E9B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3" name="正方形/長方形 182">
          <a:extLst>
            <a:ext uri="{FF2B5EF4-FFF2-40B4-BE49-F238E27FC236}">
              <a16:creationId xmlns:a16="http://schemas.microsoft.com/office/drawing/2014/main" id="{B448DDBA-47C4-4AF2-AB04-E3302DEA17D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4" name="正方形/長方形 183">
          <a:extLst>
            <a:ext uri="{FF2B5EF4-FFF2-40B4-BE49-F238E27FC236}">
              <a16:creationId xmlns:a16="http://schemas.microsoft.com/office/drawing/2014/main" id="{67703320-FD7D-4966-BF80-8867CABB8C3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5" name="正方形/長方形 184">
          <a:extLst>
            <a:ext uri="{FF2B5EF4-FFF2-40B4-BE49-F238E27FC236}">
              <a16:creationId xmlns:a16="http://schemas.microsoft.com/office/drawing/2014/main" id="{577D155B-FA29-4BC5-9A9E-4060B1063D1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6" name="正方形/長方形 185">
          <a:extLst>
            <a:ext uri="{FF2B5EF4-FFF2-40B4-BE49-F238E27FC236}">
              <a16:creationId xmlns:a16="http://schemas.microsoft.com/office/drawing/2014/main" id="{11320D5A-2BB5-4FA8-859B-AC7EAB207A5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7" name="正方形/長方形 186">
          <a:extLst>
            <a:ext uri="{FF2B5EF4-FFF2-40B4-BE49-F238E27FC236}">
              <a16:creationId xmlns:a16="http://schemas.microsoft.com/office/drawing/2014/main" id="{836938EF-FDD0-4F31-AD3E-79A59FB51BD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8" name="正方形/長方形 187">
          <a:extLst>
            <a:ext uri="{FF2B5EF4-FFF2-40B4-BE49-F238E27FC236}">
              <a16:creationId xmlns:a16="http://schemas.microsoft.com/office/drawing/2014/main" id="{876CB1E9-5C07-4709-BFFC-CF9BB9287F1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89" name="正方形/長方形 188">
          <a:extLst>
            <a:ext uri="{FF2B5EF4-FFF2-40B4-BE49-F238E27FC236}">
              <a16:creationId xmlns:a16="http://schemas.microsoft.com/office/drawing/2014/main" id="{80A2AE4E-99F2-4B57-A2E5-28D93523615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0" name="正方形/長方形 189">
          <a:extLst>
            <a:ext uri="{FF2B5EF4-FFF2-40B4-BE49-F238E27FC236}">
              <a16:creationId xmlns:a16="http://schemas.microsoft.com/office/drawing/2014/main" id="{C74B0333-6291-41E0-A31A-746E6049418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1" name="正方形/長方形 190">
          <a:extLst>
            <a:ext uri="{FF2B5EF4-FFF2-40B4-BE49-F238E27FC236}">
              <a16:creationId xmlns:a16="http://schemas.microsoft.com/office/drawing/2014/main" id="{AACC0291-607A-4CE7-9A66-00867999738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2" name="正方形/長方形 191">
          <a:extLst>
            <a:ext uri="{FF2B5EF4-FFF2-40B4-BE49-F238E27FC236}">
              <a16:creationId xmlns:a16="http://schemas.microsoft.com/office/drawing/2014/main" id="{02184C6F-A738-4197-B8F3-A62CCDB59AD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3" name="正方形/長方形 192">
          <a:extLst>
            <a:ext uri="{FF2B5EF4-FFF2-40B4-BE49-F238E27FC236}">
              <a16:creationId xmlns:a16="http://schemas.microsoft.com/office/drawing/2014/main" id="{9B5F165B-3FCE-4E4C-8E56-15E8B403D90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4" name="正方形/長方形 193">
          <a:extLst>
            <a:ext uri="{FF2B5EF4-FFF2-40B4-BE49-F238E27FC236}">
              <a16:creationId xmlns:a16="http://schemas.microsoft.com/office/drawing/2014/main" id="{36D82075-6FF1-4A3D-9D9A-8D98D72748D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5" name="正方形/長方形 194">
          <a:extLst>
            <a:ext uri="{FF2B5EF4-FFF2-40B4-BE49-F238E27FC236}">
              <a16:creationId xmlns:a16="http://schemas.microsoft.com/office/drawing/2014/main" id="{397526D1-C505-46A9-B930-AF056CE7816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6" name="正方形/長方形 195">
          <a:extLst>
            <a:ext uri="{FF2B5EF4-FFF2-40B4-BE49-F238E27FC236}">
              <a16:creationId xmlns:a16="http://schemas.microsoft.com/office/drawing/2014/main" id="{4F35AF98-1A32-4341-94AB-7285BB5EF89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7" name="正方形/長方形 196">
          <a:extLst>
            <a:ext uri="{FF2B5EF4-FFF2-40B4-BE49-F238E27FC236}">
              <a16:creationId xmlns:a16="http://schemas.microsoft.com/office/drawing/2014/main" id="{E8D4F1B4-19DA-46EB-822C-750AB00B798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8" name="正方形/長方形 197">
          <a:extLst>
            <a:ext uri="{FF2B5EF4-FFF2-40B4-BE49-F238E27FC236}">
              <a16:creationId xmlns:a16="http://schemas.microsoft.com/office/drawing/2014/main" id="{AEF157F7-9D99-4C16-838C-A65EFD85A74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99" name="正方形/長方形 198">
          <a:extLst>
            <a:ext uri="{FF2B5EF4-FFF2-40B4-BE49-F238E27FC236}">
              <a16:creationId xmlns:a16="http://schemas.microsoft.com/office/drawing/2014/main" id="{E32BF536-C193-41C6-8233-5333C26701A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0" name="正方形/長方形 199">
          <a:extLst>
            <a:ext uri="{FF2B5EF4-FFF2-40B4-BE49-F238E27FC236}">
              <a16:creationId xmlns:a16="http://schemas.microsoft.com/office/drawing/2014/main" id="{4AD58BD4-479A-40AA-B806-B4EFB6A6C3FB}"/>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1" name="正方形/長方形 200">
          <a:extLst>
            <a:ext uri="{FF2B5EF4-FFF2-40B4-BE49-F238E27FC236}">
              <a16:creationId xmlns:a16="http://schemas.microsoft.com/office/drawing/2014/main" id="{7F00B424-8789-4B7B-95D6-1A6F9306DC0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2" name="正方形/長方形 201">
          <a:extLst>
            <a:ext uri="{FF2B5EF4-FFF2-40B4-BE49-F238E27FC236}">
              <a16:creationId xmlns:a16="http://schemas.microsoft.com/office/drawing/2014/main" id="{C1D8696E-BE5B-469A-96C6-D30DBF7BB86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3" name="正方形/長方形 202">
          <a:extLst>
            <a:ext uri="{FF2B5EF4-FFF2-40B4-BE49-F238E27FC236}">
              <a16:creationId xmlns:a16="http://schemas.microsoft.com/office/drawing/2014/main" id="{C688AD44-2D98-4A12-B58B-DBA760AE15E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4" name="正方形/長方形 203">
          <a:extLst>
            <a:ext uri="{FF2B5EF4-FFF2-40B4-BE49-F238E27FC236}">
              <a16:creationId xmlns:a16="http://schemas.microsoft.com/office/drawing/2014/main" id="{2B4B32A2-8788-4514-907F-A3D55864D81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5" name="正方形/長方形 204">
          <a:extLst>
            <a:ext uri="{FF2B5EF4-FFF2-40B4-BE49-F238E27FC236}">
              <a16:creationId xmlns:a16="http://schemas.microsoft.com/office/drawing/2014/main" id="{93024503-F855-439D-8E15-6FFE8BE9D67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06" name="正方形/長方形 205">
          <a:extLst>
            <a:ext uri="{FF2B5EF4-FFF2-40B4-BE49-F238E27FC236}">
              <a16:creationId xmlns:a16="http://schemas.microsoft.com/office/drawing/2014/main" id="{29D45DDB-B386-4FAB-A4B9-D4C3B0FD871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7" name="正方形/長方形 206">
          <a:extLst>
            <a:ext uri="{FF2B5EF4-FFF2-40B4-BE49-F238E27FC236}">
              <a16:creationId xmlns:a16="http://schemas.microsoft.com/office/drawing/2014/main" id="{621DE8E6-734C-46D0-9DBB-776B66C18E9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08" name="正方形/長方形 207">
          <a:extLst>
            <a:ext uri="{FF2B5EF4-FFF2-40B4-BE49-F238E27FC236}">
              <a16:creationId xmlns:a16="http://schemas.microsoft.com/office/drawing/2014/main" id="{36E84D63-8A6B-48D6-BD2B-01183956F3B1}"/>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09" name="正方形/長方形 208">
          <a:extLst>
            <a:ext uri="{FF2B5EF4-FFF2-40B4-BE49-F238E27FC236}">
              <a16:creationId xmlns:a16="http://schemas.microsoft.com/office/drawing/2014/main" id="{4E54DAC9-321D-4491-92FF-A4254C24CCC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0" name="正方形/長方形 209">
          <a:extLst>
            <a:ext uri="{FF2B5EF4-FFF2-40B4-BE49-F238E27FC236}">
              <a16:creationId xmlns:a16="http://schemas.microsoft.com/office/drawing/2014/main" id="{A6DAB76F-E941-4335-B536-603DFA7868A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1" name="正方形/長方形 210">
          <a:extLst>
            <a:ext uri="{FF2B5EF4-FFF2-40B4-BE49-F238E27FC236}">
              <a16:creationId xmlns:a16="http://schemas.microsoft.com/office/drawing/2014/main" id="{3F1A244D-699B-4917-845E-B5FC4353569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2" name="正方形/長方形 211">
          <a:extLst>
            <a:ext uri="{FF2B5EF4-FFF2-40B4-BE49-F238E27FC236}">
              <a16:creationId xmlns:a16="http://schemas.microsoft.com/office/drawing/2014/main" id="{61E60C64-B43E-4868-8AAF-394571E6671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3" name="正方形/長方形 212">
          <a:extLst>
            <a:ext uri="{FF2B5EF4-FFF2-40B4-BE49-F238E27FC236}">
              <a16:creationId xmlns:a16="http://schemas.microsoft.com/office/drawing/2014/main" id="{8049B275-B085-42CF-B8A6-00916AB7B6D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4" name="正方形/長方形 213">
          <a:extLst>
            <a:ext uri="{FF2B5EF4-FFF2-40B4-BE49-F238E27FC236}">
              <a16:creationId xmlns:a16="http://schemas.microsoft.com/office/drawing/2014/main" id="{EC4A3134-AE97-468A-94EB-9559C1F558F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5" name="正方形/長方形 214">
          <a:extLst>
            <a:ext uri="{FF2B5EF4-FFF2-40B4-BE49-F238E27FC236}">
              <a16:creationId xmlns:a16="http://schemas.microsoft.com/office/drawing/2014/main" id="{E3FAA8EB-91E5-469E-A8E7-0004F5CD0EB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6" name="正方形/長方形 215">
          <a:extLst>
            <a:ext uri="{FF2B5EF4-FFF2-40B4-BE49-F238E27FC236}">
              <a16:creationId xmlns:a16="http://schemas.microsoft.com/office/drawing/2014/main" id="{D5F8A625-E793-46FC-978A-91836FF2BEA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17" name="テキスト ボックス 216">
          <a:extLst>
            <a:ext uri="{FF2B5EF4-FFF2-40B4-BE49-F238E27FC236}">
              <a16:creationId xmlns:a16="http://schemas.microsoft.com/office/drawing/2014/main" id="{BFDB136D-3B7F-4C02-A35E-54DC53F79B9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18" name="直線コネクタ 217">
          <a:extLst>
            <a:ext uri="{FF2B5EF4-FFF2-40B4-BE49-F238E27FC236}">
              <a16:creationId xmlns:a16="http://schemas.microsoft.com/office/drawing/2014/main" id="{6B306A86-FF0D-449B-BBAA-20C99DF5C28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19" name="テキスト ボックス 218">
          <a:extLst>
            <a:ext uri="{FF2B5EF4-FFF2-40B4-BE49-F238E27FC236}">
              <a16:creationId xmlns:a16="http://schemas.microsoft.com/office/drawing/2014/main" id="{369BF2B0-DB7F-4B37-A3E2-FAB523D2F71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220" name="直線コネクタ 219">
          <a:extLst>
            <a:ext uri="{FF2B5EF4-FFF2-40B4-BE49-F238E27FC236}">
              <a16:creationId xmlns:a16="http://schemas.microsoft.com/office/drawing/2014/main" id="{40EBD3A1-AC9D-42C3-BCC8-6681E1BA1C7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221" name="テキスト ボックス 220">
          <a:extLst>
            <a:ext uri="{FF2B5EF4-FFF2-40B4-BE49-F238E27FC236}">
              <a16:creationId xmlns:a16="http://schemas.microsoft.com/office/drawing/2014/main" id="{994608E8-97D6-4462-9A31-A18FC5C2318D}"/>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222" name="直線コネクタ 221">
          <a:extLst>
            <a:ext uri="{FF2B5EF4-FFF2-40B4-BE49-F238E27FC236}">
              <a16:creationId xmlns:a16="http://schemas.microsoft.com/office/drawing/2014/main" id="{CDA66818-315E-473D-9974-D29962A39AF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223" name="テキスト ボックス 222">
          <a:extLst>
            <a:ext uri="{FF2B5EF4-FFF2-40B4-BE49-F238E27FC236}">
              <a16:creationId xmlns:a16="http://schemas.microsoft.com/office/drawing/2014/main" id="{EB0DE0F7-7EA5-41A5-958E-076B0DB61608}"/>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224" name="直線コネクタ 223">
          <a:extLst>
            <a:ext uri="{FF2B5EF4-FFF2-40B4-BE49-F238E27FC236}">
              <a16:creationId xmlns:a16="http://schemas.microsoft.com/office/drawing/2014/main" id="{567A0C68-C365-46D6-ABA2-CBAE58019AF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225" name="テキスト ボックス 224">
          <a:extLst>
            <a:ext uri="{FF2B5EF4-FFF2-40B4-BE49-F238E27FC236}">
              <a16:creationId xmlns:a16="http://schemas.microsoft.com/office/drawing/2014/main" id="{41FC124F-09BE-4CF1-9029-392E000A8D5B}"/>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226" name="直線コネクタ 225">
          <a:extLst>
            <a:ext uri="{FF2B5EF4-FFF2-40B4-BE49-F238E27FC236}">
              <a16:creationId xmlns:a16="http://schemas.microsoft.com/office/drawing/2014/main" id="{6F34251A-579A-44A1-9A37-6DF4EC21CCA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227" name="テキスト ボックス 226">
          <a:extLst>
            <a:ext uri="{FF2B5EF4-FFF2-40B4-BE49-F238E27FC236}">
              <a16:creationId xmlns:a16="http://schemas.microsoft.com/office/drawing/2014/main" id="{1649AFC0-5650-47EB-B12D-9A9E973E9D4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228" name="直線コネクタ 227">
          <a:extLst>
            <a:ext uri="{FF2B5EF4-FFF2-40B4-BE49-F238E27FC236}">
              <a16:creationId xmlns:a16="http://schemas.microsoft.com/office/drawing/2014/main" id="{571B8D6C-401E-45F1-B9D9-BD877AD62856}"/>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229" name="テキスト ボックス 228">
          <a:extLst>
            <a:ext uri="{FF2B5EF4-FFF2-40B4-BE49-F238E27FC236}">
              <a16:creationId xmlns:a16="http://schemas.microsoft.com/office/drawing/2014/main" id="{91CF1B15-D373-4A0C-A75C-F9ADDADFBC0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230" name="直線コネクタ 229">
          <a:extLst>
            <a:ext uri="{FF2B5EF4-FFF2-40B4-BE49-F238E27FC236}">
              <a16:creationId xmlns:a16="http://schemas.microsoft.com/office/drawing/2014/main" id="{12DDB2D7-5AE5-4957-8656-5FD030EEECDC}"/>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231" name="テキスト ボックス 230">
          <a:extLst>
            <a:ext uri="{FF2B5EF4-FFF2-40B4-BE49-F238E27FC236}">
              <a16:creationId xmlns:a16="http://schemas.microsoft.com/office/drawing/2014/main" id="{567BD6DC-2EFF-492D-BB5F-F289895DC96B}"/>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32" name="直線コネクタ 231">
          <a:extLst>
            <a:ext uri="{FF2B5EF4-FFF2-40B4-BE49-F238E27FC236}">
              <a16:creationId xmlns:a16="http://schemas.microsoft.com/office/drawing/2014/main" id="{9682CD2A-F009-4FDD-BFFC-AB155CE5A6D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233" name="【保健センター・保健所】&#10;有形固定資産減価償却率グラフ枠">
          <a:extLst>
            <a:ext uri="{FF2B5EF4-FFF2-40B4-BE49-F238E27FC236}">
              <a16:creationId xmlns:a16="http://schemas.microsoft.com/office/drawing/2014/main" id="{97520CFD-D9F6-4D47-ADEA-494C84A24C4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234" name="直線コネクタ 233">
          <a:extLst>
            <a:ext uri="{FF2B5EF4-FFF2-40B4-BE49-F238E27FC236}">
              <a16:creationId xmlns:a16="http://schemas.microsoft.com/office/drawing/2014/main" id="{49DBB13B-46E6-4217-9C21-EA84FCC53489}"/>
            </a:ext>
          </a:extLst>
        </xdr:cNvPr>
        <xdr:cNvCxnSpPr/>
      </xdr:nvCxnSpPr>
      <xdr:spPr>
        <a:xfrm flipV="1">
          <a:off x="16318864" y="953588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235" name="【保健センター・保健所】&#10;有形固定資産減価償却率最小値テキスト">
          <a:extLst>
            <a:ext uri="{FF2B5EF4-FFF2-40B4-BE49-F238E27FC236}">
              <a16:creationId xmlns:a16="http://schemas.microsoft.com/office/drawing/2014/main" id="{B9F7E5D9-6F59-462F-812A-83E76EB1BCBA}"/>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236" name="直線コネクタ 235">
          <a:extLst>
            <a:ext uri="{FF2B5EF4-FFF2-40B4-BE49-F238E27FC236}">
              <a16:creationId xmlns:a16="http://schemas.microsoft.com/office/drawing/2014/main" id="{34337012-BDD3-4F85-8A9E-C59F29A5507C}"/>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237" name="【保健センター・保健所】&#10;有形固定資産減価償却率最大値テキスト">
          <a:extLst>
            <a:ext uri="{FF2B5EF4-FFF2-40B4-BE49-F238E27FC236}">
              <a16:creationId xmlns:a16="http://schemas.microsoft.com/office/drawing/2014/main" id="{53A1BAAF-EA4C-427C-B47B-6CC720586E2A}"/>
            </a:ext>
          </a:extLst>
        </xdr:cNvPr>
        <xdr:cNvSpPr txBox="1"/>
      </xdr:nvSpPr>
      <xdr:spPr>
        <a:xfrm>
          <a:off x="16357600" y="9311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238" name="直線コネクタ 237">
          <a:extLst>
            <a:ext uri="{FF2B5EF4-FFF2-40B4-BE49-F238E27FC236}">
              <a16:creationId xmlns:a16="http://schemas.microsoft.com/office/drawing/2014/main" id="{BA2D4078-BCEA-47AA-BBD0-60C1FF90AE55}"/>
            </a:ext>
          </a:extLst>
        </xdr:cNvPr>
        <xdr:cNvCxnSpPr/>
      </xdr:nvCxnSpPr>
      <xdr:spPr>
        <a:xfrm>
          <a:off x="16230600" y="9535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239" name="【保健センター・保健所】&#10;有形固定資産減価償却率平均値テキスト">
          <a:extLst>
            <a:ext uri="{FF2B5EF4-FFF2-40B4-BE49-F238E27FC236}">
              <a16:creationId xmlns:a16="http://schemas.microsoft.com/office/drawing/2014/main" id="{827B3E49-6B25-4F5B-B0D5-80975A261008}"/>
            </a:ext>
          </a:extLst>
        </xdr:cNvPr>
        <xdr:cNvSpPr txBox="1"/>
      </xdr:nvSpPr>
      <xdr:spPr>
        <a:xfrm>
          <a:off x="16357600" y="10320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240" name="フローチャート: 判断 239">
          <a:extLst>
            <a:ext uri="{FF2B5EF4-FFF2-40B4-BE49-F238E27FC236}">
              <a16:creationId xmlns:a16="http://schemas.microsoft.com/office/drawing/2014/main" id="{88DDF2E9-65A1-4011-ACD6-C24AB02384E2}"/>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241" name="フローチャート: 判断 240">
          <a:extLst>
            <a:ext uri="{FF2B5EF4-FFF2-40B4-BE49-F238E27FC236}">
              <a16:creationId xmlns:a16="http://schemas.microsoft.com/office/drawing/2014/main" id="{AF8C962E-5907-40E5-A3B9-CAFC010675F8}"/>
            </a:ext>
          </a:extLst>
        </xdr:cNvPr>
        <xdr:cNvSpPr/>
      </xdr:nvSpPr>
      <xdr:spPr>
        <a:xfrm>
          <a:off x="15430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242" name="フローチャート: 判断 241">
          <a:extLst>
            <a:ext uri="{FF2B5EF4-FFF2-40B4-BE49-F238E27FC236}">
              <a16:creationId xmlns:a16="http://schemas.microsoft.com/office/drawing/2014/main" id="{E69FD6F2-4BC2-428B-A73D-46BB5E84B1F9}"/>
            </a:ext>
          </a:extLst>
        </xdr:cNvPr>
        <xdr:cNvSpPr/>
      </xdr:nvSpPr>
      <xdr:spPr>
        <a:xfrm>
          <a:off x="14541500" y="102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243" name="フローチャート: 判断 242">
          <a:extLst>
            <a:ext uri="{FF2B5EF4-FFF2-40B4-BE49-F238E27FC236}">
              <a16:creationId xmlns:a16="http://schemas.microsoft.com/office/drawing/2014/main" id="{C0A35329-624A-49B8-8B0C-0738D574A757}"/>
            </a:ext>
          </a:extLst>
        </xdr:cNvPr>
        <xdr:cNvSpPr/>
      </xdr:nvSpPr>
      <xdr:spPr>
        <a:xfrm>
          <a:off x="13652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244" name="フローチャート: 判断 243">
          <a:extLst>
            <a:ext uri="{FF2B5EF4-FFF2-40B4-BE49-F238E27FC236}">
              <a16:creationId xmlns:a16="http://schemas.microsoft.com/office/drawing/2014/main" id="{E52A5C59-16FE-4AB9-A2AA-A1F217452DD3}"/>
            </a:ext>
          </a:extLst>
        </xdr:cNvPr>
        <xdr:cNvSpPr/>
      </xdr:nvSpPr>
      <xdr:spPr>
        <a:xfrm>
          <a:off x="12763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4553726-3D5A-4230-9B58-D521CE7105E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9ACD1EB-9A07-4214-9025-28E5590100D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69D03C8-613D-4141-A381-1C55398FC52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7076E7BB-AB9F-40DB-AE9E-E3E75DFA4AE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CED15F79-D3D4-4A5E-88E8-C24D4272614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66766</xdr:rowOff>
    </xdr:from>
    <xdr:to>
      <xdr:col>85</xdr:col>
      <xdr:colOff>177800</xdr:colOff>
      <xdr:row>59</xdr:row>
      <xdr:rowOff>168366</xdr:rowOff>
    </xdr:to>
    <xdr:sp macro="" textlink="">
      <xdr:nvSpPr>
        <xdr:cNvPr id="250" name="楕円 249">
          <a:extLst>
            <a:ext uri="{FF2B5EF4-FFF2-40B4-BE49-F238E27FC236}">
              <a16:creationId xmlns:a16="http://schemas.microsoft.com/office/drawing/2014/main" id="{C6A51F6C-2077-40CD-88D4-965EB4FE98A5}"/>
            </a:ext>
          </a:extLst>
        </xdr:cNvPr>
        <xdr:cNvSpPr/>
      </xdr:nvSpPr>
      <xdr:spPr>
        <a:xfrm>
          <a:off x="16268700" y="1018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89643</xdr:rowOff>
    </xdr:from>
    <xdr:ext cx="405111" cy="259045"/>
    <xdr:sp macro="" textlink="">
      <xdr:nvSpPr>
        <xdr:cNvPr id="251" name="【保健センター・保健所】&#10;有形固定資産減価償却率該当値テキスト">
          <a:extLst>
            <a:ext uri="{FF2B5EF4-FFF2-40B4-BE49-F238E27FC236}">
              <a16:creationId xmlns:a16="http://schemas.microsoft.com/office/drawing/2014/main" id="{8A84CC35-3A10-4B03-87C8-F5D5F799D048}"/>
            </a:ext>
          </a:extLst>
        </xdr:cNvPr>
        <xdr:cNvSpPr txBox="1"/>
      </xdr:nvSpPr>
      <xdr:spPr>
        <a:xfrm>
          <a:off x="16357600" y="10033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37374</xdr:rowOff>
    </xdr:from>
    <xdr:to>
      <xdr:col>81</xdr:col>
      <xdr:colOff>101600</xdr:colOff>
      <xdr:row>59</xdr:row>
      <xdr:rowOff>138974</xdr:rowOff>
    </xdr:to>
    <xdr:sp macro="" textlink="">
      <xdr:nvSpPr>
        <xdr:cNvPr id="252" name="楕円 251">
          <a:extLst>
            <a:ext uri="{FF2B5EF4-FFF2-40B4-BE49-F238E27FC236}">
              <a16:creationId xmlns:a16="http://schemas.microsoft.com/office/drawing/2014/main" id="{C10DEB7F-D0CC-4FBE-976C-3D1A6FE24B35}"/>
            </a:ext>
          </a:extLst>
        </xdr:cNvPr>
        <xdr:cNvSpPr/>
      </xdr:nvSpPr>
      <xdr:spPr>
        <a:xfrm>
          <a:off x="15430500" y="1015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88174</xdr:rowOff>
    </xdr:from>
    <xdr:to>
      <xdr:col>85</xdr:col>
      <xdr:colOff>127000</xdr:colOff>
      <xdr:row>59</xdr:row>
      <xdr:rowOff>117566</xdr:rowOff>
    </xdr:to>
    <xdr:cxnSp macro="">
      <xdr:nvCxnSpPr>
        <xdr:cNvPr id="253" name="直線コネクタ 252">
          <a:extLst>
            <a:ext uri="{FF2B5EF4-FFF2-40B4-BE49-F238E27FC236}">
              <a16:creationId xmlns:a16="http://schemas.microsoft.com/office/drawing/2014/main" id="{6879A40E-7AF3-40C6-A5BC-60D1BEAF41D0}"/>
            </a:ext>
          </a:extLst>
        </xdr:cNvPr>
        <xdr:cNvCxnSpPr/>
      </xdr:nvCxnSpPr>
      <xdr:spPr>
        <a:xfrm>
          <a:off x="15481300" y="10203724"/>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104322</xdr:rowOff>
    </xdr:from>
    <xdr:to>
      <xdr:col>76</xdr:col>
      <xdr:colOff>165100</xdr:colOff>
      <xdr:row>60</xdr:row>
      <xdr:rowOff>34472</xdr:rowOff>
    </xdr:to>
    <xdr:sp macro="" textlink="">
      <xdr:nvSpPr>
        <xdr:cNvPr id="254" name="楕円 253">
          <a:extLst>
            <a:ext uri="{FF2B5EF4-FFF2-40B4-BE49-F238E27FC236}">
              <a16:creationId xmlns:a16="http://schemas.microsoft.com/office/drawing/2014/main" id="{21102FCD-A782-4301-B51D-06CB48EBBB09}"/>
            </a:ext>
          </a:extLst>
        </xdr:cNvPr>
        <xdr:cNvSpPr/>
      </xdr:nvSpPr>
      <xdr:spPr>
        <a:xfrm>
          <a:off x="14541500" y="102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88174</xdr:rowOff>
    </xdr:from>
    <xdr:to>
      <xdr:col>81</xdr:col>
      <xdr:colOff>50800</xdr:colOff>
      <xdr:row>59</xdr:row>
      <xdr:rowOff>155122</xdr:rowOff>
    </xdr:to>
    <xdr:cxnSp macro="">
      <xdr:nvCxnSpPr>
        <xdr:cNvPr id="255" name="直線コネクタ 254">
          <a:extLst>
            <a:ext uri="{FF2B5EF4-FFF2-40B4-BE49-F238E27FC236}">
              <a16:creationId xmlns:a16="http://schemas.microsoft.com/office/drawing/2014/main" id="{5B56DA64-ED6F-4250-AD80-2AE53EF974D8}"/>
            </a:ext>
          </a:extLst>
        </xdr:cNvPr>
        <xdr:cNvCxnSpPr/>
      </xdr:nvCxnSpPr>
      <xdr:spPr>
        <a:xfrm flipV="1">
          <a:off x="14592300" y="10203724"/>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76563</xdr:rowOff>
    </xdr:from>
    <xdr:to>
      <xdr:col>72</xdr:col>
      <xdr:colOff>38100</xdr:colOff>
      <xdr:row>60</xdr:row>
      <xdr:rowOff>6713</xdr:rowOff>
    </xdr:to>
    <xdr:sp macro="" textlink="">
      <xdr:nvSpPr>
        <xdr:cNvPr id="256" name="楕円 255">
          <a:extLst>
            <a:ext uri="{FF2B5EF4-FFF2-40B4-BE49-F238E27FC236}">
              <a16:creationId xmlns:a16="http://schemas.microsoft.com/office/drawing/2014/main" id="{E5282A4C-9B70-490C-8B88-80E1561B26F0}"/>
            </a:ext>
          </a:extLst>
        </xdr:cNvPr>
        <xdr:cNvSpPr/>
      </xdr:nvSpPr>
      <xdr:spPr>
        <a:xfrm>
          <a:off x="13652500" y="1019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127363</xdr:rowOff>
    </xdr:from>
    <xdr:to>
      <xdr:col>76</xdr:col>
      <xdr:colOff>114300</xdr:colOff>
      <xdr:row>59</xdr:row>
      <xdr:rowOff>155122</xdr:rowOff>
    </xdr:to>
    <xdr:cxnSp macro="">
      <xdr:nvCxnSpPr>
        <xdr:cNvPr id="257" name="直線コネクタ 256">
          <a:extLst>
            <a:ext uri="{FF2B5EF4-FFF2-40B4-BE49-F238E27FC236}">
              <a16:creationId xmlns:a16="http://schemas.microsoft.com/office/drawing/2014/main" id="{D5685D65-400F-46E5-BC6E-EF211A4D5682}"/>
            </a:ext>
          </a:extLst>
        </xdr:cNvPr>
        <xdr:cNvCxnSpPr/>
      </xdr:nvCxnSpPr>
      <xdr:spPr>
        <a:xfrm>
          <a:off x="13703300" y="10242913"/>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66766</xdr:rowOff>
    </xdr:from>
    <xdr:to>
      <xdr:col>67</xdr:col>
      <xdr:colOff>101600</xdr:colOff>
      <xdr:row>59</xdr:row>
      <xdr:rowOff>168366</xdr:rowOff>
    </xdr:to>
    <xdr:sp macro="" textlink="">
      <xdr:nvSpPr>
        <xdr:cNvPr id="258" name="楕円 257">
          <a:extLst>
            <a:ext uri="{FF2B5EF4-FFF2-40B4-BE49-F238E27FC236}">
              <a16:creationId xmlns:a16="http://schemas.microsoft.com/office/drawing/2014/main" id="{05E500F9-D79F-4552-BBE5-757B16E5D553}"/>
            </a:ext>
          </a:extLst>
        </xdr:cNvPr>
        <xdr:cNvSpPr/>
      </xdr:nvSpPr>
      <xdr:spPr>
        <a:xfrm>
          <a:off x="12763500" y="1018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117566</xdr:rowOff>
    </xdr:from>
    <xdr:to>
      <xdr:col>71</xdr:col>
      <xdr:colOff>177800</xdr:colOff>
      <xdr:row>59</xdr:row>
      <xdr:rowOff>127363</xdr:rowOff>
    </xdr:to>
    <xdr:cxnSp macro="">
      <xdr:nvCxnSpPr>
        <xdr:cNvPr id="259" name="直線コネクタ 258">
          <a:extLst>
            <a:ext uri="{FF2B5EF4-FFF2-40B4-BE49-F238E27FC236}">
              <a16:creationId xmlns:a16="http://schemas.microsoft.com/office/drawing/2014/main" id="{35779C06-534C-4300-8743-716808A242E8}"/>
            </a:ext>
          </a:extLst>
        </xdr:cNvPr>
        <xdr:cNvCxnSpPr/>
      </xdr:nvCxnSpPr>
      <xdr:spPr>
        <a:xfrm>
          <a:off x="12814300" y="1023311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87647</xdr:rowOff>
    </xdr:from>
    <xdr:ext cx="405111" cy="259045"/>
    <xdr:sp macro="" textlink="">
      <xdr:nvSpPr>
        <xdr:cNvPr id="260" name="n_1aveValue【保健センター・保健所】&#10;有形固定資産減価償却率">
          <a:extLst>
            <a:ext uri="{FF2B5EF4-FFF2-40B4-BE49-F238E27FC236}">
              <a16:creationId xmlns:a16="http://schemas.microsoft.com/office/drawing/2014/main" id="{A307B53F-F272-40EA-B805-D3AE6B388357}"/>
            </a:ext>
          </a:extLst>
        </xdr:cNvPr>
        <xdr:cNvSpPr txBox="1"/>
      </xdr:nvSpPr>
      <xdr:spPr>
        <a:xfrm>
          <a:off x="152660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103976</xdr:rowOff>
    </xdr:from>
    <xdr:ext cx="405111" cy="259045"/>
    <xdr:sp macro="" textlink="">
      <xdr:nvSpPr>
        <xdr:cNvPr id="261" name="n_2aveValue【保健センター・保健所】&#10;有形固定資産減価償却率">
          <a:extLst>
            <a:ext uri="{FF2B5EF4-FFF2-40B4-BE49-F238E27FC236}">
              <a16:creationId xmlns:a16="http://schemas.microsoft.com/office/drawing/2014/main" id="{0C141B2E-FA79-4CD9-8059-EBD4B10BB7D1}"/>
            </a:ext>
          </a:extLst>
        </xdr:cNvPr>
        <xdr:cNvSpPr txBox="1"/>
      </xdr:nvSpPr>
      <xdr:spPr>
        <a:xfrm>
          <a:off x="14389744" y="1039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61521</xdr:rowOff>
    </xdr:from>
    <xdr:ext cx="405111" cy="259045"/>
    <xdr:sp macro="" textlink="">
      <xdr:nvSpPr>
        <xdr:cNvPr id="262" name="n_3aveValue【保健センター・保健所】&#10;有形固定資産減価償却率">
          <a:extLst>
            <a:ext uri="{FF2B5EF4-FFF2-40B4-BE49-F238E27FC236}">
              <a16:creationId xmlns:a16="http://schemas.microsoft.com/office/drawing/2014/main" id="{7E8E0050-B594-47BF-B958-492139F57210}"/>
            </a:ext>
          </a:extLst>
        </xdr:cNvPr>
        <xdr:cNvSpPr txBox="1"/>
      </xdr:nvSpPr>
      <xdr:spPr>
        <a:xfrm>
          <a:off x="13500744"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58255</xdr:rowOff>
    </xdr:from>
    <xdr:ext cx="405111" cy="259045"/>
    <xdr:sp macro="" textlink="">
      <xdr:nvSpPr>
        <xdr:cNvPr id="263" name="n_4aveValue【保健センター・保健所】&#10;有形固定資産減価償却率">
          <a:extLst>
            <a:ext uri="{FF2B5EF4-FFF2-40B4-BE49-F238E27FC236}">
              <a16:creationId xmlns:a16="http://schemas.microsoft.com/office/drawing/2014/main" id="{550618E9-0EFC-45D2-8283-27E7B9E13081}"/>
            </a:ext>
          </a:extLst>
        </xdr:cNvPr>
        <xdr:cNvSpPr txBox="1"/>
      </xdr:nvSpPr>
      <xdr:spPr>
        <a:xfrm>
          <a:off x="12611744" y="1034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155501</xdr:rowOff>
    </xdr:from>
    <xdr:ext cx="405111" cy="259045"/>
    <xdr:sp macro="" textlink="">
      <xdr:nvSpPr>
        <xdr:cNvPr id="264" name="n_1mainValue【保健センター・保健所】&#10;有形固定資産減価償却率">
          <a:extLst>
            <a:ext uri="{FF2B5EF4-FFF2-40B4-BE49-F238E27FC236}">
              <a16:creationId xmlns:a16="http://schemas.microsoft.com/office/drawing/2014/main" id="{19206693-F85F-458F-A9EE-6B4EA6B8D893}"/>
            </a:ext>
          </a:extLst>
        </xdr:cNvPr>
        <xdr:cNvSpPr txBox="1"/>
      </xdr:nvSpPr>
      <xdr:spPr>
        <a:xfrm>
          <a:off x="15266044" y="992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50999</xdr:rowOff>
    </xdr:from>
    <xdr:ext cx="405111" cy="259045"/>
    <xdr:sp macro="" textlink="">
      <xdr:nvSpPr>
        <xdr:cNvPr id="265" name="n_2mainValue【保健センター・保健所】&#10;有形固定資産減価償却率">
          <a:extLst>
            <a:ext uri="{FF2B5EF4-FFF2-40B4-BE49-F238E27FC236}">
              <a16:creationId xmlns:a16="http://schemas.microsoft.com/office/drawing/2014/main" id="{A3E9BBF5-07B6-4093-B6FD-11AE930F2C06}"/>
            </a:ext>
          </a:extLst>
        </xdr:cNvPr>
        <xdr:cNvSpPr txBox="1"/>
      </xdr:nvSpPr>
      <xdr:spPr>
        <a:xfrm>
          <a:off x="143897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23240</xdr:rowOff>
    </xdr:from>
    <xdr:ext cx="405111" cy="259045"/>
    <xdr:sp macro="" textlink="">
      <xdr:nvSpPr>
        <xdr:cNvPr id="266" name="n_3mainValue【保健センター・保健所】&#10;有形固定資産減価償却率">
          <a:extLst>
            <a:ext uri="{FF2B5EF4-FFF2-40B4-BE49-F238E27FC236}">
              <a16:creationId xmlns:a16="http://schemas.microsoft.com/office/drawing/2014/main" id="{666B472E-9354-414D-A907-892C10D6FEAD}"/>
            </a:ext>
          </a:extLst>
        </xdr:cNvPr>
        <xdr:cNvSpPr txBox="1"/>
      </xdr:nvSpPr>
      <xdr:spPr>
        <a:xfrm>
          <a:off x="13500744" y="996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13443</xdr:rowOff>
    </xdr:from>
    <xdr:ext cx="405111" cy="259045"/>
    <xdr:sp macro="" textlink="">
      <xdr:nvSpPr>
        <xdr:cNvPr id="267" name="n_4mainValue【保健センター・保健所】&#10;有形固定資産減価償却率">
          <a:extLst>
            <a:ext uri="{FF2B5EF4-FFF2-40B4-BE49-F238E27FC236}">
              <a16:creationId xmlns:a16="http://schemas.microsoft.com/office/drawing/2014/main" id="{2C6613D8-025D-41B8-9A87-102DF308F071}"/>
            </a:ext>
          </a:extLst>
        </xdr:cNvPr>
        <xdr:cNvSpPr txBox="1"/>
      </xdr:nvSpPr>
      <xdr:spPr>
        <a:xfrm>
          <a:off x="12611744" y="995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68" name="正方形/長方形 267">
          <a:extLst>
            <a:ext uri="{FF2B5EF4-FFF2-40B4-BE49-F238E27FC236}">
              <a16:creationId xmlns:a16="http://schemas.microsoft.com/office/drawing/2014/main" id="{40C4BF21-EB5F-4B77-943B-B479C7EE6E5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69" name="正方形/長方形 268">
          <a:extLst>
            <a:ext uri="{FF2B5EF4-FFF2-40B4-BE49-F238E27FC236}">
              <a16:creationId xmlns:a16="http://schemas.microsoft.com/office/drawing/2014/main" id="{FBDB4E4C-C048-4DF0-AE99-E808DBD7018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70" name="正方形/長方形 269">
          <a:extLst>
            <a:ext uri="{FF2B5EF4-FFF2-40B4-BE49-F238E27FC236}">
              <a16:creationId xmlns:a16="http://schemas.microsoft.com/office/drawing/2014/main" id="{A8D3FAD1-4D6B-4742-A384-F8ED4776646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71" name="正方形/長方形 270">
          <a:extLst>
            <a:ext uri="{FF2B5EF4-FFF2-40B4-BE49-F238E27FC236}">
              <a16:creationId xmlns:a16="http://schemas.microsoft.com/office/drawing/2014/main" id="{652DE7D3-C8DE-4260-9FF3-CE171FDD6BF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72" name="正方形/長方形 271">
          <a:extLst>
            <a:ext uri="{FF2B5EF4-FFF2-40B4-BE49-F238E27FC236}">
              <a16:creationId xmlns:a16="http://schemas.microsoft.com/office/drawing/2014/main" id="{00C05B73-E978-408A-A2A7-B24A2C4AB5F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73" name="正方形/長方形 272">
          <a:extLst>
            <a:ext uri="{FF2B5EF4-FFF2-40B4-BE49-F238E27FC236}">
              <a16:creationId xmlns:a16="http://schemas.microsoft.com/office/drawing/2014/main" id="{8C4246D1-7D50-4F19-8BA4-0F15C48B16E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74" name="正方形/長方形 273">
          <a:extLst>
            <a:ext uri="{FF2B5EF4-FFF2-40B4-BE49-F238E27FC236}">
              <a16:creationId xmlns:a16="http://schemas.microsoft.com/office/drawing/2014/main" id="{15ECB0D1-46B8-4E4E-ADE3-E485DD17937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75" name="正方形/長方形 274">
          <a:extLst>
            <a:ext uri="{FF2B5EF4-FFF2-40B4-BE49-F238E27FC236}">
              <a16:creationId xmlns:a16="http://schemas.microsoft.com/office/drawing/2014/main" id="{4E1BC4DB-6EC6-4BE9-B950-30E8EE24F17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76" name="テキスト ボックス 275">
          <a:extLst>
            <a:ext uri="{FF2B5EF4-FFF2-40B4-BE49-F238E27FC236}">
              <a16:creationId xmlns:a16="http://schemas.microsoft.com/office/drawing/2014/main" id="{6A09268B-5F2E-4A4D-A7FA-4534CC0692E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77" name="直線コネクタ 276">
          <a:extLst>
            <a:ext uri="{FF2B5EF4-FFF2-40B4-BE49-F238E27FC236}">
              <a16:creationId xmlns:a16="http://schemas.microsoft.com/office/drawing/2014/main" id="{048ABA0E-DBD8-4996-A437-6EC6FB4D851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278" name="直線コネクタ 277">
          <a:extLst>
            <a:ext uri="{FF2B5EF4-FFF2-40B4-BE49-F238E27FC236}">
              <a16:creationId xmlns:a16="http://schemas.microsoft.com/office/drawing/2014/main" id="{5BFF8573-3B8B-45D1-993F-48661A489F4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279" name="テキスト ボックス 278">
          <a:extLst>
            <a:ext uri="{FF2B5EF4-FFF2-40B4-BE49-F238E27FC236}">
              <a16:creationId xmlns:a16="http://schemas.microsoft.com/office/drawing/2014/main" id="{F204C5FE-8A73-4D11-B965-61D2F3D24029}"/>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280" name="直線コネクタ 279">
          <a:extLst>
            <a:ext uri="{FF2B5EF4-FFF2-40B4-BE49-F238E27FC236}">
              <a16:creationId xmlns:a16="http://schemas.microsoft.com/office/drawing/2014/main" id="{0BECCEB1-CE53-4630-9890-2CDAD92D0CC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281" name="テキスト ボックス 280">
          <a:extLst>
            <a:ext uri="{FF2B5EF4-FFF2-40B4-BE49-F238E27FC236}">
              <a16:creationId xmlns:a16="http://schemas.microsoft.com/office/drawing/2014/main" id="{7C49A1C4-3F98-4383-90C6-C0916C076C54}"/>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282" name="直線コネクタ 281">
          <a:extLst>
            <a:ext uri="{FF2B5EF4-FFF2-40B4-BE49-F238E27FC236}">
              <a16:creationId xmlns:a16="http://schemas.microsoft.com/office/drawing/2014/main" id="{01727855-4B2D-4223-B7F0-172867C6CD36}"/>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283" name="テキスト ボックス 282">
          <a:extLst>
            <a:ext uri="{FF2B5EF4-FFF2-40B4-BE49-F238E27FC236}">
              <a16:creationId xmlns:a16="http://schemas.microsoft.com/office/drawing/2014/main" id="{361E9071-6B1A-47A2-8859-5D6AF2BBAF6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284" name="直線コネクタ 283">
          <a:extLst>
            <a:ext uri="{FF2B5EF4-FFF2-40B4-BE49-F238E27FC236}">
              <a16:creationId xmlns:a16="http://schemas.microsoft.com/office/drawing/2014/main" id="{04429A91-2ADD-4D38-BBFE-FB6ECB9BB7B4}"/>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285" name="テキスト ボックス 284">
          <a:extLst>
            <a:ext uri="{FF2B5EF4-FFF2-40B4-BE49-F238E27FC236}">
              <a16:creationId xmlns:a16="http://schemas.microsoft.com/office/drawing/2014/main" id="{D6FD55CC-AF03-41AC-BBD2-14755F2D9AF1}"/>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286" name="直線コネクタ 285">
          <a:extLst>
            <a:ext uri="{FF2B5EF4-FFF2-40B4-BE49-F238E27FC236}">
              <a16:creationId xmlns:a16="http://schemas.microsoft.com/office/drawing/2014/main" id="{5ABE132B-1390-48B2-9145-B132593834E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287" name="テキスト ボックス 286">
          <a:extLst>
            <a:ext uri="{FF2B5EF4-FFF2-40B4-BE49-F238E27FC236}">
              <a16:creationId xmlns:a16="http://schemas.microsoft.com/office/drawing/2014/main" id="{7A1F08EE-7CEB-4EC6-A396-DE83E103D40F}"/>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88" name="直線コネクタ 287">
          <a:extLst>
            <a:ext uri="{FF2B5EF4-FFF2-40B4-BE49-F238E27FC236}">
              <a16:creationId xmlns:a16="http://schemas.microsoft.com/office/drawing/2014/main" id="{F3CAC30F-FBE7-4A52-A2EE-5F97E7FC245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89" name="テキスト ボックス 288">
          <a:extLst>
            <a:ext uri="{FF2B5EF4-FFF2-40B4-BE49-F238E27FC236}">
              <a16:creationId xmlns:a16="http://schemas.microsoft.com/office/drawing/2014/main" id="{76CC5087-BD8B-46FE-A16A-BD5E8092393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90" name="【保健センター・保健所】&#10;一人当たり面積グラフ枠">
          <a:extLst>
            <a:ext uri="{FF2B5EF4-FFF2-40B4-BE49-F238E27FC236}">
              <a16:creationId xmlns:a16="http://schemas.microsoft.com/office/drawing/2014/main" id="{95C1BCF3-D2A2-4B89-9294-1DB0941139F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291" name="直線コネクタ 290">
          <a:extLst>
            <a:ext uri="{FF2B5EF4-FFF2-40B4-BE49-F238E27FC236}">
              <a16:creationId xmlns:a16="http://schemas.microsoft.com/office/drawing/2014/main" id="{FA5D75D5-1796-453B-A509-DFF675FD514A}"/>
            </a:ext>
          </a:extLst>
        </xdr:cNvPr>
        <xdr:cNvCxnSpPr/>
      </xdr:nvCxnSpPr>
      <xdr:spPr>
        <a:xfrm flipV="1">
          <a:off x="22160864" y="9768840"/>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292" name="【保健センター・保健所】&#10;一人当たり面積最小値テキスト">
          <a:extLst>
            <a:ext uri="{FF2B5EF4-FFF2-40B4-BE49-F238E27FC236}">
              <a16:creationId xmlns:a16="http://schemas.microsoft.com/office/drawing/2014/main" id="{BA713AB1-AF2F-4B18-BA8C-B7A4A9C94E96}"/>
            </a:ext>
          </a:extLst>
        </xdr:cNvPr>
        <xdr:cNvSpPr txBox="1"/>
      </xdr:nvSpPr>
      <xdr:spPr>
        <a:xfrm>
          <a:off x="22199600"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293" name="直線コネクタ 292">
          <a:extLst>
            <a:ext uri="{FF2B5EF4-FFF2-40B4-BE49-F238E27FC236}">
              <a16:creationId xmlns:a16="http://schemas.microsoft.com/office/drawing/2014/main" id="{37C51D7E-8495-4D70-ACDB-1AAAA7DAEEF7}"/>
            </a:ext>
          </a:extLst>
        </xdr:cNvPr>
        <xdr:cNvCxnSpPr/>
      </xdr:nvCxnSpPr>
      <xdr:spPr>
        <a:xfrm>
          <a:off x="22072600" y="1095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294" name="【保健センター・保健所】&#10;一人当たり面積最大値テキスト">
          <a:extLst>
            <a:ext uri="{FF2B5EF4-FFF2-40B4-BE49-F238E27FC236}">
              <a16:creationId xmlns:a16="http://schemas.microsoft.com/office/drawing/2014/main" id="{9ED9EB81-7837-4FF0-B4E1-35988A2776AC}"/>
            </a:ext>
          </a:extLst>
        </xdr:cNvPr>
        <xdr:cNvSpPr txBox="1"/>
      </xdr:nvSpPr>
      <xdr:spPr>
        <a:xfrm>
          <a:off x="22199600"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295" name="直線コネクタ 294">
          <a:extLst>
            <a:ext uri="{FF2B5EF4-FFF2-40B4-BE49-F238E27FC236}">
              <a16:creationId xmlns:a16="http://schemas.microsoft.com/office/drawing/2014/main" id="{3500EFBE-6528-4F98-BD16-A6783101AFE7}"/>
            </a:ext>
          </a:extLst>
        </xdr:cNvPr>
        <xdr:cNvCxnSpPr/>
      </xdr:nvCxnSpPr>
      <xdr:spPr>
        <a:xfrm>
          <a:off x="22072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13352</xdr:rowOff>
    </xdr:from>
    <xdr:ext cx="469744" cy="259045"/>
    <xdr:sp macro="" textlink="">
      <xdr:nvSpPr>
        <xdr:cNvPr id="296" name="【保健センター・保健所】&#10;一人当たり面積平均値テキスト">
          <a:extLst>
            <a:ext uri="{FF2B5EF4-FFF2-40B4-BE49-F238E27FC236}">
              <a16:creationId xmlns:a16="http://schemas.microsoft.com/office/drawing/2014/main" id="{529D55FB-F315-4639-938B-D3A51B118CD3}"/>
            </a:ext>
          </a:extLst>
        </xdr:cNvPr>
        <xdr:cNvSpPr txBox="1"/>
      </xdr:nvSpPr>
      <xdr:spPr>
        <a:xfrm>
          <a:off x="22199600" y="10643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297" name="フローチャート: 判断 296">
          <a:extLst>
            <a:ext uri="{FF2B5EF4-FFF2-40B4-BE49-F238E27FC236}">
              <a16:creationId xmlns:a16="http://schemas.microsoft.com/office/drawing/2014/main" id="{997569F3-76E4-4853-81D7-327A0F16FF86}"/>
            </a:ext>
          </a:extLst>
        </xdr:cNvPr>
        <xdr:cNvSpPr/>
      </xdr:nvSpPr>
      <xdr:spPr>
        <a:xfrm>
          <a:off x="22110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298" name="フローチャート: 判断 297">
          <a:extLst>
            <a:ext uri="{FF2B5EF4-FFF2-40B4-BE49-F238E27FC236}">
              <a16:creationId xmlns:a16="http://schemas.microsoft.com/office/drawing/2014/main" id="{E3A06C31-9784-439C-B3EF-220D7C52271E}"/>
            </a:ext>
          </a:extLst>
        </xdr:cNvPr>
        <xdr:cNvSpPr/>
      </xdr:nvSpPr>
      <xdr:spPr>
        <a:xfrm>
          <a:off x="212725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299" name="フローチャート: 判断 298">
          <a:extLst>
            <a:ext uri="{FF2B5EF4-FFF2-40B4-BE49-F238E27FC236}">
              <a16:creationId xmlns:a16="http://schemas.microsoft.com/office/drawing/2014/main" id="{6208528C-58A1-47FA-8249-0F95F4129F13}"/>
            </a:ext>
          </a:extLst>
        </xdr:cNvPr>
        <xdr:cNvSpPr/>
      </xdr:nvSpPr>
      <xdr:spPr>
        <a:xfrm>
          <a:off x="20383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300" name="フローチャート: 判断 299">
          <a:extLst>
            <a:ext uri="{FF2B5EF4-FFF2-40B4-BE49-F238E27FC236}">
              <a16:creationId xmlns:a16="http://schemas.microsoft.com/office/drawing/2014/main" id="{7A0B3975-EEA1-455E-8234-1CB7530EBC6D}"/>
            </a:ext>
          </a:extLst>
        </xdr:cNvPr>
        <xdr:cNvSpPr/>
      </xdr:nvSpPr>
      <xdr:spPr>
        <a:xfrm>
          <a:off x="194945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301" name="フローチャート: 判断 300">
          <a:extLst>
            <a:ext uri="{FF2B5EF4-FFF2-40B4-BE49-F238E27FC236}">
              <a16:creationId xmlns:a16="http://schemas.microsoft.com/office/drawing/2014/main" id="{54760B33-78CA-4F49-BC8B-39BC55A4EBDF}"/>
            </a:ext>
          </a:extLst>
        </xdr:cNvPr>
        <xdr:cNvSpPr/>
      </xdr:nvSpPr>
      <xdr:spPr>
        <a:xfrm>
          <a:off x="18605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02" name="テキスト ボックス 301">
          <a:extLst>
            <a:ext uri="{FF2B5EF4-FFF2-40B4-BE49-F238E27FC236}">
              <a16:creationId xmlns:a16="http://schemas.microsoft.com/office/drawing/2014/main" id="{1889726F-CBF1-4E3D-86B9-5478B32E1D7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03" name="テキスト ボックス 302">
          <a:extLst>
            <a:ext uri="{FF2B5EF4-FFF2-40B4-BE49-F238E27FC236}">
              <a16:creationId xmlns:a16="http://schemas.microsoft.com/office/drawing/2014/main" id="{D65864FE-F1CB-4E43-B31C-A1159720540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04" name="テキスト ボックス 303">
          <a:extLst>
            <a:ext uri="{FF2B5EF4-FFF2-40B4-BE49-F238E27FC236}">
              <a16:creationId xmlns:a16="http://schemas.microsoft.com/office/drawing/2014/main" id="{2D67B762-6F89-42DD-8EC8-D8679BCAA6C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05" name="テキスト ボックス 304">
          <a:extLst>
            <a:ext uri="{FF2B5EF4-FFF2-40B4-BE49-F238E27FC236}">
              <a16:creationId xmlns:a16="http://schemas.microsoft.com/office/drawing/2014/main" id="{7832AC95-D98E-4B40-AB5B-9D36578B0B8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06" name="テキスト ボックス 305">
          <a:extLst>
            <a:ext uri="{FF2B5EF4-FFF2-40B4-BE49-F238E27FC236}">
              <a16:creationId xmlns:a16="http://schemas.microsoft.com/office/drawing/2014/main" id="{19C67B81-63E1-46A7-BA0D-F3296C660DA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307" name="楕円 306">
          <a:extLst>
            <a:ext uri="{FF2B5EF4-FFF2-40B4-BE49-F238E27FC236}">
              <a16:creationId xmlns:a16="http://schemas.microsoft.com/office/drawing/2014/main" id="{E9D8F924-1B98-4B07-83D4-BF1DB63118ED}"/>
            </a:ext>
          </a:extLst>
        </xdr:cNvPr>
        <xdr:cNvSpPr/>
      </xdr:nvSpPr>
      <xdr:spPr>
        <a:xfrm>
          <a:off x="221107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139717</xdr:rowOff>
    </xdr:from>
    <xdr:ext cx="469744" cy="259045"/>
    <xdr:sp macro="" textlink="">
      <xdr:nvSpPr>
        <xdr:cNvPr id="308" name="【保健センター・保健所】&#10;一人当たり面積該当値テキスト">
          <a:extLst>
            <a:ext uri="{FF2B5EF4-FFF2-40B4-BE49-F238E27FC236}">
              <a16:creationId xmlns:a16="http://schemas.microsoft.com/office/drawing/2014/main" id="{A92A1956-4FB8-4E9C-8441-8D83E17C8058}"/>
            </a:ext>
          </a:extLst>
        </xdr:cNvPr>
        <xdr:cNvSpPr txBox="1"/>
      </xdr:nvSpPr>
      <xdr:spPr>
        <a:xfrm>
          <a:off x="22199600"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122555</xdr:rowOff>
    </xdr:from>
    <xdr:to>
      <xdr:col>112</xdr:col>
      <xdr:colOff>38100</xdr:colOff>
      <xdr:row>62</xdr:row>
      <xdr:rowOff>52705</xdr:rowOff>
    </xdr:to>
    <xdr:sp macro="" textlink="">
      <xdr:nvSpPr>
        <xdr:cNvPr id="309" name="楕円 308">
          <a:extLst>
            <a:ext uri="{FF2B5EF4-FFF2-40B4-BE49-F238E27FC236}">
              <a16:creationId xmlns:a16="http://schemas.microsoft.com/office/drawing/2014/main" id="{C1801F2A-D46A-46E8-9660-C7539A5BA436}"/>
            </a:ext>
          </a:extLst>
        </xdr:cNvPr>
        <xdr:cNvSpPr/>
      </xdr:nvSpPr>
      <xdr:spPr>
        <a:xfrm>
          <a:off x="212725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167640</xdr:rowOff>
    </xdr:from>
    <xdr:to>
      <xdr:col>116</xdr:col>
      <xdr:colOff>63500</xdr:colOff>
      <xdr:row>62</xdr:row>
      <xdr:rowOff>1905</xdr:rowOff>
    </xdr:to>
    <xdr:cxnSp macro="">
      <xdr:nvCxnSpPr>
        <xdr:cNvPr id="310" name="直線コネクタ 309">
          <a:extLst>
            <a:ext uri="{FF2B5EF4-FFF2-40B4-BE49-F238E27FC236}">
              <a16:creationId xmlns:a16="http://schemas.microsoft.com/office/drawing/2014/main" id="{A58B0D49-6E41-4272-8A4F-6C82758A27D9}"/>
            </a:ext>
          </a:extLst>
        </xdr:cNvPr>
        <xdr:cNvCxnSpPr/>
      </xdr:nvCxnSpPr>
      <xdr:spPr>
        <a:xfrm flipV="1">
          <a:off x="21323300" y="1062609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128270</xdr:rowOff>
    </xdr:from>
    <xdr:to>
      <xdr:col>107</xdr:col>
      <xdr:colOff>101600</xdr:colOff>
      <xdr:row>62</xdr:row>
      <xdr:rowOff>58420</xdr:rowOff>
    </xdr:to>
    <xdr:sp macro="" textlink="">
      <xdr:nvSpPr>
        <xdr:cNvPr id="311" name="楕円 310">
          <a:extLst>
            <a:ext uri="{FF2B5EF4-FFF2-40B4-BE49-F238E27FC236}">
              <a16:creationId xmlns:a16="http://schemas.microsoft.com/office/drawing/2014/main" id="{D00F9728-9438-4272-9532-E7F1E4450C1C}"/>
            </a:ext>
          </a:extLst>
        </xdr:cNvPr>
        <xdr:cNvSpPr/>
      </xdr:nvSpPr>
      <xdr:spPr>
        <a:xfrm>
          <a:off x="20383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1905</xdr:rowOff>
    </xdr:from>
    <xdr:to>
      <xdr:col>111</xdr:col>
      <xdr:colOff>177800</xdr:colOff>
      <xdr:row>62</xdr:row>
      <xdr:rowOff>7620</xdr:rowOff>
    </xdr:to>
    <xdr:cxnSp macro="">
      <xdr:nvCxnSpPr>
        <xdr:cNvPr id="312" name="直線コネクタ 311">
          <a:extLst>
            <a:ext uri="{FF2B5EF4-FFF2-40B4-BE49-F238E27FC236}">
              <a16:creationId xmlns:a16="http://schemas.microsoft.com/office/drawing/2014/main" id="{54599BB9-0569-4D83-97AA-F684C42CAE52}"/>
            </a:ext>
          </a:extLst>
        </xdr:cNvPr>
        <xdr:cNvCxnSpPr/>
      </xdr:nvCxnSpPr>
      <xdr:spPr>
        <a:xfrm flipV="1">
          <a:off x="20434300" y="106318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135890</xdr:rowOff>
    </xdr:from>
    <xdr:to>
      <xdr:col>102</xdr:col>
      <xdr:colOff>165100</xdr:colOff>
      <xdr:row>62</xdr:row>
      <xdr:rowOff>66040</xdr:rowOff>
    </xdr:to>
    <xdr:sp macro="" textlink="">
      <xdr:nvSpPr>
        <xdr:cNvPr id="313" name="楕円 312">
          <a:extLst>
            <a:ext uri="{FF2B5EF4-FFF2-40B4-BE49-F238E27FC236}">
              <a16:creationId xmlns:a16="http://schemas.microsoft.com/office/drawing/2014/main" id="{26AF2379-C84D-4499-98D4-04B4407B9F10}"/>
            </a:ext>
          </a:extLst>
        </xdr:cNvPr>
        <xdr:cNvSpPr/>
      </xdr:nvSpPr>
      <xdr:spPr>
        <a:xfrm>
          <a:off x="1949450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7620</xdr:rowOff>
    </xdr:from>
    <xdr:to>
      <xdr:col>107</xdr:col>
      <xdr:colOff>50800</xdr:colOff>
      <xdr:row>62</xdr:row>
      <xdr:rowOff>15240</xdr:rowOff>
    </xdr:to>
    <xdr:cxnSp macro="">
      <xdr:nvCxnSpPr>
        <xdr:cNvPr id="314" name="直線コネクタ 313">
          <a:extLst>
            <a:ext uri="{FF2B5EF4-FFF2-40B4-BE49-F238E27FC236}">
              <a16:creationId xmlns:a16="http://schemas.microsoft.com/office/drawing/2014/main" id="{7A8C7629-CB6B-43D7-AAFB-E890B277849A}"/>
            </a:ext>
          </a:extLst>
        </xdr:cNvPr>
        <xdr:cNvCxnSpPr/>
      </xdr:nvCxnSpPr>
      <xdr:spPr>
        <a:xfrm flipV="1">
          <a:off x="19545300" y="106375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143510</xdr:rowOff>
    </xdr:from>
    <xdr:to>
      <xdr:col>98</xdr:col>
      <xdr:colOff>38100</xdr:colOff>
      <xdr:row>62</xdr:row>
      <xdr:rowOff>73660</xdr:rowOff>
    </xdr:to>
    <xdr:sp macro="" textlink="">
      <xdr:nvSpPr>
        <xdr:cNvPr id="315" name="楕円 314">
          <a:extLst>
            <a:ext uri="{FF2B5EF4-FFF2-40B4-BE49-F238E27FC236}">
              <a16:creationId xmlns:a16="http://schemas.microsoft.com/office/drawing/2014/main" id="{25328397-3113-49AF-9DCD-B2C232F7C3DD}"/>
            </a:ext>
          </a:extLst>
        </xdr:cNvPr>
        <xdr:cNvSpPr/>
      </xdr:nvSpPr>
      <xdr:spPr>
        <a:xfrm>
          <a:off x="18605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15240</xdr:rowOff>
    </xdr:from>
    <xdr:to>
      <xdr:col>102</xdr:col>
      <xdr:colOff>114300</xdr:colOff>
      <xdr:row>62</xdr:row>
      <xdr:rowOff>22860</xdr:rowOff>
    </xdr:to>
    <xdr:cxnSp macro="">
      <xdr:nvCxnSpPr>
        <xdr:cNvPr id="316" name="直線コネクタ 315">
          <a:extLst>
            <a:ext uri="{FF2B5EF4-FFF2-40B4-BE49-F238E27FC236}">
              <a16:creationId xmlns:a16="http://schemas.microsoft.com/office/drawing/2014/main" id="{014F5B32-C5B5-4207-B1F0-E1335C532661}"/>
            </a:ext>
          </a:extLst>
        </xdr:cNvPr>
        <xdr:cNvCxnSpPr/>
      </xdr:nvCxnSpPr>
      <xdr:spPr>
        <a:xfrm flipV="1">
          <a:off x="18656300" y="106451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129557</xdr:rowOff>
    </xdr:from>
    <xdr:ext cx="469744" cy="259045"/>
    <xdr:sp macro="" textlink="">
      <xdr:nvSpPr>
        <xdr:cNvPr id="317" name="n_1aveValue【保健センター・保健所】&#10;一人当たり面積">
          <a:extLst>
            <a:ext uri="{FF2B5EF4-FFF2-40B4-BE49-F238E27FC236}">
              <a16:creationId xmlns:a16="http://schemas.microsoft.com/office/drawing/2014/main" id="{D1A333A5-0610-4B48-9F8B-3260AED958C3}"/>
            </a:ext>
          </a:extLst>
        </xdr:cNvPr>
        <xdr:cNvSpPr txBox="1"/>
      </xdr:nvSpPr>
      <xdr:spPr>
        <a:xfrm>
          <a:off x="21075727"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121937</xdr:rowOff>
    </xdr:from>
    <xdr:ext cx="469744" cy="259045"/>
    <xdr:sp macro="" textlink="">
      <xdr:nvSpPr>
        <xdr:cNvPr id="318" name="n_2aveValue【保健センター・保健所】&#10;一人当たり面積">
          <a:extLst>
            <a:ext uri="{FF2B5EF4-FFF2-40B4-BE49-F238E27FC236}">
              <a16:creationId xmlns:a16="http://schemas.microsoft.com/office/drawing/2014/main" id="{3173DF6E-0A0C-4480-8251-302E231CEDB1}"/>
            </a:ext>
          </a:extLst>
        </xdr:cNvPr>
        <xdr:cNvSpPr txBox="1"/>
      </xdr:nvSpPr>
      <xdr:spPr>
        <a:xfrm>
          <a:off x="20199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133367</xdr:rowOff>
    </xdr:from>
    <xdr:ext cx="469744" cy="259045"/>
    <xdr:sp macro="" textlink="">
      <xdr:nvSpPr>
        <xdr:cNvPr id="319" name="n_3aveValue【保健センター・保健所】&#10;一人当たり面積">
          <a:extLst>
            <a:ext uri="{FF2B5EF4-FFF2-40B4-BE49-F238E27FC236}">
              <a16:creationId xmlns:a16="http://schemas.microsoft.com/office/drawing/2014/main" id="{A25B0D42-6E6D-4FDB-9E90-D72DE0C1A4CD}"/>
            </a:ext>
          </a:extLst>
        </xdr:cNvPr>
        <xdr:cNvSpPr txBox="1"/>
      </xdr:nvSpPr>
      <xdr:spPr>
        <a:xfrm>
          <a:off x="1931042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165752</xdr:rowOff>
    </xdr:from>
    <xdr:ext cx="469744" cy="259045"/>
    <xdr:sp macro="" textlink="">
      <xdr:nvSpPr>
        <xdr:cNvPr id="320" name="n_4aveValue【保健センター・保健所】&#10;一人当たり面積">
          <a:extLst>
            <a:ext uri="{FF2B5EF4-FFF2-40B4-BE49-F238E27FC236}">
              <a16:creationId xmlns:a16="http://schemas.microsoft.com/office/drawing/2014/main" id="{A3B9B328-29F7-447C-B926-D328BA97C430}"/>
            </a:ext>
          </a:extLst>
        </xdr:cNvPr>
        <xdr:cNvSpPr txBox="1"/>
      </xdr:nvSpPr>
      <xdr:spPr>
        <a:xfrm>
          <a:off x="18421427" y="107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69232</xdr:rowOff>
    </xdr:from>
    <xdr:ext cx="469744" cy="259045"/>
    <xdr:sp macro="" textlink="">
      <xdr:nvSpPr>
        <xdr:cNvPr id="321" name="n_1mainValue【保健センター・保健所】&#10;一人当たり面積">
          <a:extLst>
            <a:ext uri="{FF2B5EF4-FFF2-40B4-BE49-F238E27FC236}">
              <a16:creationId xmlns:a16="http://schemas.microsoft.com/office/drawing/2014/main" id="{FCD4A12C-CDDA-4782-A22A-F48681F902FE}"/>
            </a:ext>
          </a:extLst>
        </xdr:cNvPr>
        <xdr:cNvSpPr txBox="1"/>
      </xdr:nvSpPr>
      <xdr:spPr>
        <a:xfrm>
          <a:off x="21075727" y="1035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74947</xdr:rowOff>
    </xdr:from>
    <xdr:ext cx="469744" cy="259045"/>
    <xdr:sp macro="" textlink="">
      <xdr:nvSpPr>
        <xdr:cNvPr id="322" name="n_2mainValue【保健センター・保健所】&#10;一人当たり面積">
          <a:extLst>
            <a:ext uri="{FF2B5EF4-FFF2-40B4-BE49-F238E27FC236}">
              <a16:creationId xmlns:a16="http://schemas.microsoft.com/office/drawing/2014/main" id="{7BFA76F7-DA87-4817-8D0B-515D9DE39B6B}"/>
            </a:ext>
          </a:extLst>
        </xdr:cNvPr>
        <xdr:cNvSpPr txBox="1"/>
      </xdr:nvSpPr>
      <xdr:spPr>
        <a:xfrm>
          <a:off x="20199427" y="1036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82567</xdr:rowOff>
    </xdr:from>
    <xdr:ext cx="469744" cy="259045"/>
    <xdr:sp macro="" textlink="">
      <xdr:nvSpPr>
        <xdr:cNvPr id="323" name="n_3mainValue【保健センター・保健所】&#10;一人当たり面積">
          <a:extLst>
            <a:ext uri="{FF2B5EF4-FFF2-40B4-BE49-F238E27FC236}">
              <a16:creationId xmlns:a16="http://schemas.microsoft.com/office/drawing/2014/main" id="{7215432A-4E57-4756-B1F8-918D7AAB4F6B}"/>
            </a:ext>
          </a:extLst>
        </xdr:cNvPr>
        <xdr:cNvSpPr txBox="1"/>
      </xdr:nvSpPr>
      <xdr:spPr>
        <a:xfrm>
          <a:off x="19310427"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90187</xdr:rowOff>
    </xdr:from>
    <xdr:ext cx="469744" cy="259045"/>
    <xdr:sp macro="" textlink="">
      <xdr:nvSpPr>
        <xdr:cNvPr id="324" name="n_4mainValue【保健センター・保健所】&#10;一人当たり面積">
          <a:extLst>
            <a:ext uri="{FF2B5EF4-FFF2-40B4-BE49-F238E27FC236}">
              <a16:creationId xmlns:a16="http://schemas.microsoft.com/office/drawing/2014/main" id="{D70E472D-C433-4550-ACF2-869FB9975A6E}"/>
            </a:ext>
          </a:extLst>
        </xdr:cNvPr>
        <xdr:cNvSpPr txBox="1"/>
      </xdr:nvSpPr>
      <xdr:spPr>
        <a:xfrm>
          <a:off x="18421427" y="103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25" name="正方形/長方形 324">
          <a:extLst>
            <a:ext uri="{FF2B5EF4-FFF2-40B4-BE49-F238E27FC236}">
              <a16:creationId xmlns:a16="http://schemas.microsoft.com/office/drawing/2014/main" id="{ECF90D0A-5642-4E3F-BDDD-8AF97BDFE5B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6" name="正方形/長方形 325">
          <a:extLst>
            <a:ext uri="{FF2B5EF4-FFF2-40B4-BE49-F238E27FC236}">
              <a16:creationId xmlns:a16="http://schemas.microsoft.com/office/drawing/2014/main" id="{584755A7-EAB9-4A19-AA92-0BD04150CF4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7" name="正方形/長方形 326">
          <a:extLst>
            <a:ext uri="{FF2B5EF4-FFF2-40B4-BE49-F238E27FC236}">
              <a16:creationId xmlns:a16="http://schemas.microsoft.com/office/drawing/2014/main" id="{2613548A-B776-4678-9E6E-9634E2AA07E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8" name="正方形/長方形 327">
          <a:extLst>
            <a:ext uri="{FF2B5EF4-FFF2-40B4-BE49-F238E27FC236}">
              <a16:creationId xmlns:a16="http://schemas.microsoft.com/office/drawing/2014/main" id="{FB8148B1-DCA9-49B2-8132-53996CD092B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9" name="正方形/長方形 328">
          <a:extLst>
            <a:ext uri="{FF2B5EF4-FFF2-40B4-BE49-F238E27FC236}">
              <a16:creationId xmlns:a16="http://schemas.microsoft.com/office/drawing/2014/main" id="{E5D7E373-1451-4169-BFBC-65E60FFFBAD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0" name="正方形/長方形 329">
          <a:extLst>
            <a:ext uri="{FF2B5EF4-FFF2-40B4-BE49-F238E27FC236}">
              <a16:creationId xmlns:a16="http://schemas.microsoft.com/office/drawing/2014/main" id="{5CAC1504-A37D-4F2D-ABD7-371AA88177B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1" name="正方形/長方形 330">
          <a:extLst>
            <a:ext uri="{FF2B5EF4-FFF2-40B4-BE49-F238E27FC236}">
              <a16:creationId xmlns:a16="http://schemas.microsoft.com/office/drawing/2014/main" id="{427314F0-482E-41DA-837D-61F1A5288C1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2" name="正方形/長方形 331">
          <a:extLst>
            <a:ext uri="{FF2B5EF4-FFF2-40B4-BE49-F238E27FC236}">
              <a16:creationId xmlns:a16="http://schemas.microsoft.com/office/drawing/2014/main" id="{ED166112-6B09-4032-8E05-3668C0C94D4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3" name="テキスト ボックス 332">
          <a:extLst>
            <a:ext uri="{FF2B5EF4-FFF2-40B4-BE49-F238E27FC236}">
              <a16:creationId xmlns:a16="http://schemas.microsoft.com/office/drawing/2014/main" id="{0838F43E-A765-4109-AF5A-F03E3BAF51C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4" name="直線コネクタ 333">
          <a:extLst>
            <a:ext uri="{FF2B5EF4-FFF2-40B4-BE49-F238E27FC236}">
              <a16:creationId xmlns:a16="http://schemas.microsoft.com/office/drawing/2014/main" id="{B5377D6F-564E-4686-BAA8-BF6E4766223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5" name="テキスト ボックス 334">
          <a:extLst>
            <a:ext uri="{FF2B5EF4-FFF2-40B4-BE49-F238E27FC236}">
              <a16:creationId xmlns:a16="http://schemas.microsoft.com/office/drawing/2014/main" id="{C41055EA-750C-47A3-83ED-E17EA3DCB24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36" name="直線コネクタ 335">
          <a:extLst>
            <a:ext uri="{FF2B5EF4-FFF2-40B4-BE49-F238E27FC236}">
              <a16:creationId xmlns:a16="http://schemas.microsoft.com/office/drawing/2014/main" id="{EAB05FA5-C97C-4995-954C-3249E108E53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37" name="テキスト ボックス 336">
          <a:extLst>
            <a:ext uri="{FF2B5EF4-FFF2-40B4-BE49-F238E27FC236}">
              <a16:creationId xmlns:a16="http://schemas.microsoft.com/office/drawing/2014/main" id="{0AC43CA4-0A26-4FC2-823F-92AC0CCD5EC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38" name="直線コネクタ 337">
          <a:extLst>
            <a:ext uri="{FF2B5EF4-FFF2-40B4-BE49-F238E27FC236}">
              <a16:creationId xmlns:a16="http://schemas.microsoft.com/office/drawing/2014/main" id="{A6988AEB-41A7-41DD-9A17-65F4488F8D0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39" name="テキスト ボックス 338">
          <a:extLst>
            <a:ext uri="{FF2B5EF4-FFF2-40B4-BE49-F238E27FC236}">
              <a16:creationId xmlns:a16="http://schemas.microsoft.com/office/drawing/2014/main" id="{5C2096C2-DDCE-4377-A7E0-770CC54B885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40" name="直線コネクタ 339">
          <a:extLst>
            <a:ext uri="{FF2B5EF4-FFF2-40B4-BE49-F238E27FC236}">
              <a16:creationId xmlns:a16="http://schemas.microsoft.com/office/drawing/2014/main" id="{03D6E1FE-9497-4901-9D57-87184444778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41" name="テキスト ボックス 340">
          <a:extLst>
            <a:ext uri="{FF2B5EF4-FFF2-40B4-BE49-F238E27FC236}">
              <a16:creationId xmlns:a16="http://schemas.microsoft.com/office/drawing/2014/main" id="{4ED62CB6-78B5-410C-B754-DD2DF63C7081}"/>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42" name="直線コネクタ 341">
          <a:extLst>
            <a:ext uri="{FF2B5EF4-FFF2-40B4-BE49-F238E27FC236}">
              <a16:creationId xmlns:a16="http://schemas.microsoft.com/office/drawing/2014/main" id="{59C2104A-F396-40E9-925A-3961AB13455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43" name="テキスト ボックス 342">
          <a:extLst>
            <a:ext uri="{FF2B5EF4-FFF2-40B4-BE49-F238E27FC236}">
              <a16:creationId xmlns:a16="http://schemas.microsoft.com/office/drawing/2014/main" id="{6A9E8F22-7F6F-4003-824E-959035674EC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44" name="直線コネクタ 343">
          <a:extLst>
            <a:ext uri="{FF2B5EF4-FFF2-40B4-BE49-F238E27FC236}">
              <a16:creationId xmlns:a16="http://schemas.microsoft.com/office/drawing/2014/main" id="{15DE7E44-71B9-42A3-AE9F-F481A6F01EA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45" name="テキスト ボックス 344">
          <a:extLst>
            <a:ext uri="{FF2B5EF4-FFF2-40B4-BE49-F238E27FC236}">
              <a16:creationId xmlns:a16="http://schemas.microsoft.com/office/drawing/2014/main" id="{2A90001E-7788-4962-9DB8-C8C6B233B22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6" name="直線コネクタ 345">
          <a:extLst>
            <a:ext uri="{FF2B5EF4-FFF2-40B4-BE49-F238E27FC236}">
              <a16:creationId xmlns:a16="http://schemas.microsoft.com/office/drawing/2014/main" id="{654D87EE-5F3E-47BC-9E56-6BA50EAE889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47" name="テキスト ボックス 346">
          <a:extLst>
            <a:ext uri="{FF2B5EF4-FFF2-40B4-BE49-F238E27FC236}">
              <a16:creationId xmlns:a16="http://schemas.microsoft.com/office/drawing/2014/main" id="{BF73C091-4778-4CC6-8EF8-E293DACA2B4C}"/>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48" name="【消防施設】&#10;有形固定資産減価償却率グラフ枠">
          <a:extLst>
            <a:ext uri="{FF2B5EF4-FFF2-40B4-BE49-F238E27FC236}">
              <a16:creationId xmlns:a16="http://schemas.microsoft.com/office/drawing/2014/main" id="{9E7087E8-1EEF-46EB-9454-E7953BEE534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349" name="直線コネクタ 348">
          <a:extLst>
            <a:ext uri="{FF2B5EF4-FFF2-40B4-BE49-F238E27FC236}">
              <a16:creationId xmlns:a16="http://schemas.microsoft.com/office/drawing/2014/main" id="{FF3E1645-2F0F-4885-BF8A-8BBFD517297E}"/>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350" name="【消防施設】&#10;有形固定資産減価償却率最小値テキスト">
          <a:extLst>
            <a:ext uri="{FF2B5EF4-FFF2-40B4-BE49-F238E27FC236}">
              <a16:creationId xmlns:a16="http://schemas.microsoft.com/office/drawing/2014/main" id="{4F50FAFA-16D2-48F2-B8B3-A0CDB966E7E9}"/>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351" name="直線コネクタ 350">
          <a:extLst>
            <a:ext uri="{FF2B5EF4-FFF2-40B4-BE49-F238E27FC236}">
              <a16:creationId xmlns:a16="http://schemas.microsoft.com/office/drawing/2014/main" id="{A9E12E76-5628-404F-A414-3A1C7FD8E111}"/>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352" name="【消防施設】&#10;有形固定資産減価償却率最大値テキスト">
          <a:extLst>
            <a:ext uri="{FF2B5EF4-FFF2-40B4-BE49-F238E27FC236}">
              <a16:creationId xmlns:a16="http://schemas.microsoft.com/office/drawing/2014/main" id="{316BED97-7991-4EC0-B9BD-CFAA7A2E07AB}"/>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353" name="直線コネクタ 352">
          <a:extLst>
            <a:ext uri="{FF2B5EF4-FFF2-40B4-BE49-F238E27FC236}">
              <a16:creationId xmlns:a16="http://schemas.microsoft.com/office/drawing/2014/main" id="{0D10586E-B5DB-4DA4-B182-D72C5C3A045A}"/>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354" name="【消防施設】&#10;有形固定資産減価償却率平均値テキスト">
          <a:extLst>
            <a:ext uri="{FF2B5EF4-FFF2-40B4-BE49-F238E27FC236}">
              <a16:creationId xmlns:a16="http://schemas.microsoft.com/office/drawing/2014/main" id="{3D5E1D37-9968-409C-8FA2-2663BC0005BD}"/>
            </a:ext>
          </a:extLst>
        </xdr:cNvPr>
        <xdr:cNvSpPr txBox="1"/>
      </xdr:nvSpPr>
      <xdr:spPr>
        <a:xfrm>
          <a:off x="16357600" y="13941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355" name="フローチャート: 判断 354">
          <a:extLst>
            <a:ext uri="{FF2B5EF4-FFF2-40B4-BE49-F238E27FC236}">
              <a16:creationId xmlns:a16="http://schemas.microsoft.com/office/drawing/2014/main" id="{228A43EC-9C90-45E7-ACBA-EDEEBB305C42}"/>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356" name="フローチャート: 判断 355">
          <a:extLst>
            <a:ext uri="{FF2B5EF4-FFF2-40B4-BE49-F238E27FC236}">
              <a16:creationId xmlns:a16="http://schemas.microsoft.com/office/drawing/2014/main" id="{931D0002-E9AA-414E-8A1E-689365ED9DA3}"/>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357" name="フローチャート: 判断 356">
          <a:extLst>
            <a:ext uri="{FF2B5EF4-FFF2-40B4-BE49-F238E27FC236}">
              <a16:creationId xmlns:a16="http://schemas.microsoft.com/office/drawing/2014/main" id="{D7808EB9-E9DF-41C0-9662-7E4C7B736FD8}"/>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358" name="フローチャート: 判断 357">
          <a:extLst>
            <a:ext uri="{FF2B5EF4-FFF2-40B4-BE49-F238E27FC236}">
              <a16:creationId xmlns:a16="http://schemas.microsoft.com/office/drawing/2014/main" id="{2ED75E7D-C6B8-4568-8731-741ED4807966}"/>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359" name="フローチャート: 判断 358">
          <a:extLst>
            <a:ext uri="{FF2B5EF4-FFF2-40B4-BE49-F238E27FC236}">
              <a16:creationId xmlns:a16="http://schemas.microsoft.com/office/drawing/2014/main" id="{E5B9DAD4-4328-4C6F-8214-8D889C859AEC}"/>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103447C-0999-43A2-81AC-7CD2D06C08D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22BA48A7-056C-42C1-A390-67ECE13F9BB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A2B1DD89-22EC-4EE4-B1DE-1E263FAF929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D92C6B66-6C25-4E14-8253-1C218B236E8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EAFD872E-C3DD-4F7C-A6B8-EEBBEE08BC6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128270</xdr:rowOff>
    </xdr:from>
    <xdr:to>
      <xdr:col>85</xdr:col>
      <xdr:colOff>177800</xdr:colOff>
      <xdr:row>84</xdr:row>
      <xdr:rowOff>58420</xdr:rowOff>
    </xdr:to>
    <xdr:sp macro="" textlink="">
      <xdr:nvSpPr>
        <xdr:cNvPr id="365" name="楕円 364">
          <a:extLst>
            <a:ext uri="{FF2B5EF4-FFF2-40B4-BE49-F238E27FC236}">
              <a16:creationId xmlns:a16="http://schemas.microsoft.com/office/drawing/2014/main" id="{359C6C64-ADC0-404D-83F8-FEA736228DB4}"/>
            </a:ext>
          </a:extLst>
        </xdr:cNvPr>
        <xdr:cNvSpPr/>
      </xdr:nvSpPr>
      <xdr:spPr>
        <a:xfrm>
          <a:off x="16268700" y="1435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106697</xdr:rowOff>
    </xdr:from>
    <xdr:ext cx="405111" cy="259045"/>
    <xdr:sp macro="" textlink="">
      <xdr:nvSpPr>
        <xdr:cNvPr id="366" name="【消防施設】&#10;有形固定資産減価償却率該当値テキスト">
          <a:extLst>
            <a:ext uri="{FF2B5EF4-FFF2-40B4-BE49-F238E27FC236}">
              <a16:creationId xmlns:a16="http://schemas.microsoft.com/office/drawing/2014/main" id="{ADE9064C-EEAD-4449-9E45-2959E66CF2F2}"/>
            </a:ext>
          </a:extLst>
        </xdr:cNvPr>
        <xdr:cNvSpPr txBox="1"/>
      </xdr:nvSpPr>
      <xdr:spPr>
        <a:xfrm>
          <a:off x="16357600" y="1433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122555</xdr:rowOff>
    </xdr:from>
    <xdr:to>
      <xdr:col>81</xdr:col>
      <xdr:colOff>101600</xdr:colOff>
      <xdr:row>84</xdr:row>
      <xdr:rowOff>52705</xdr:rowOff>
    </xdr:to>
    <xdr:sp macro="" textlink="">
      <xdr:nvSpPr>
        <xdr:cNvPr id="367" name="楕円 366">
          <a:extLst>
            <a:ext uri="{FF2B5EF4-FFF2-40B4-BE49-F238E27FC236}">
              <a16:creationId xmlns:a16="http://schemas.microsoft.com/office/drawing/2014/main" id="{536CDE97-414B-4AB8-A363-439E7333AF3D}"/>
            </a:ext>
          </a:extLst>
        </xdr:cNvPr>
        <xdr:cNvSpPr/>
      </xdr:nvSpPr>
      <xdr:spPr>
        <a:xfrm>
          <a:off x="15430500" y="1435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1905</xdr:rowOff>
    </xdr:from>
    <xdr:to>
      <xdr:col>85</xdr:col>
      <xdr:colOff>127000</xdr:colOff>
      <xdr:row>84</xdr:row>
      <xdr:rowOff>7620</xdr:rowOff>
    </xdr:to>
    <xdr:cxnSp macro="">
      <xdr:nvCxnSpPr>
        <xdr:cNvPr id="368" name="直線コネクタ 367">
          <a:extLst>
            <a:ext uri="{FF2B5EF4-FFF2-40B4-BE49-F238E27FC236}">
              <a16:creationId xmlns:a16="http://schemas.microsoft.com/office/drawing/2014/main" id="{CCE25DC6-9091-4778-984D-40BFD3521B9B}"/>
            </a:ext>
          </a:extLst>
        </xdr:cNvPr>
        <xdr:cNvCxnSpPr/>
      </xdr:nvCxnSpPr>
      <xdr:spPr>
        <a:xfrm>
          <a:off x="15481300" y="1440370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109220</xdr:rowOff>
    </xdr:from>
    <xdr:to>
      <xdr:col>76</xdr:col>
      <xdr:colOff>165100</xdr:colOff>
      <xdr:row>84</xdr:row>
      <xdr:rowOff>39370</xdr:rowOff>
    </xdr:to>
    <xdr:sp macro="" textlink="">
      <xdr:nvSpPr>
        <xdr:cNvPr id="369" name="楕円 368">
          <a:extLst>
            <a:ext uri="{FF2B5EF4-FFF2-40B4-BE49-F238E27FC236}">
              <a16:creationId xmlns:a16="http://schemas.microsoft.com/office/drawing/2014/main" id="{23C3A24A-AB79-42CC-8D62-79ABA30F0D1E}"/>
            </a:ext>
          </a:extLst>
        </xdr:cNvPr>
        <xdr:cNvSpPr/>
      </xdr:nvSpPr>
      <xdr:spPr>
        <a:xfrm>
          <a:off x="145415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160020</xdr:rowOff>
    </xdr:from>
    <xdr:to>
      <xdr:col>81</xdr:col>
      <xdr:colOff>50800</xdr:colOff>
      <xdr:row>84</xdr:row>
      <xdr:rowOff>1905</xdr:rowOff>
    </xdr:to>
    <xdr:cxnSp macro="">
      <xdr:nvCxnSpPr>
        <xdr:cNvPr id="370" name="直線コネクタ 369">
          <a:extLst>
            <a:ext uri="{FF2B5EF4-FFF2-40B4-BE49-F238E27FC236}">
              <a16:creationId xmlns:a16="http://schemas.microsoft.com/office/drawing/2014/main" id="{1AEF9303-88CE-4A05-97F5-5544EEDDDE9D}"/>
            </a:ext>
          </a:extLst>
        </xdr:cNvPr>
        <xdr:cNvCxnSpPr/>
      </xdr:nvCxnSpPr>
      <xdr:spPr>
        <a:xfrm>
          <a:off x="14592300" y="1439037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73025</xdr:rowOff>
    </xdr:from>
    <xdr:to>
      <xdr:col>72</xdr:col>
      <xdr:colOff>38100</xdr:colOff>
      <xdr:row>84</xdr:row>
      <xdr:rowOff>3175</xdr:rowOff>
    </xdr:to>
    <xdr:sp macro="" textlink="">
      <xdr:nvSpPr>
        <xdr:cNvPr id="371" name="楕円 370">
          <a:extLst>
            <a:ext uri="{FF2B5EF4-FFF2-40B4-BE49-F238E27FC236}">
              <a16:creationId xmlns:a16="http://schemas.microsoft.com/office/drawing/2014/main" id="{0543123A-F6D7-4A42-8D03-7D81C16A0063}"/>
            </a:ext>
          </a:extLst>
        </xdr:cNvPr>
        <xdr:cNvSpPr/>
      </xdr:nvSpPr>
      <xdr:spPr>
        <a:xfrm>
          <a:off x="13652500" y="1430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123825</xdr:rowOff>
    </xdr:from>
    <xdr:to>
      <xdr:col>76</xdr:col>
      <xdr:colOff>114300</xdr:colOff>
      <xdr:row>83</xdr:row>
      <xdr:rowOff>160020</xdr:rowOff>
    </xdr:to>
    <xdr:cxnSp macro="">
      <xdr:nvCxnSpPr>
        <xdr:cNvPr id="372" name="直線コネクタ 371">
          <a:extLst>
            <a:ext uri="{FF2B5EF4-FFF2-40B4-BE49-F238E27FC236}">
              <a16:creationId xmlns:a16="http://schemas.microsoft.com/office/drawing/2014/main" id="{7F6FA092-AEB7-48E8-9674-B2D0B8BF333D}"/>
            </a:ext>
          </a:extLst>
        </xdr:cNvPr>
        <xdr:cNvCxnSpPr/>
      </xdr:nvCxnSpPr>
      <xdr:spPr>
        <a:xfrm>
          <a:off x="13703300" y="143541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23495</xdr:rowOff>
    </xdr:from>
    <xdr:to>
      <xdr:col>67</xdr:col>
      <xdr:colOff>101600</xdr:colOff>
      <xdr:row>83</xdr:row>
      <xdr:rowOff>125095</xdr:rowOff>
    </xdr:to>
    <xdr:sp macro="" textlink="">
      <xdr:nvSpPr>
        <xdr:cNvPr id="373" name="楕円 372">
          <a:extLst>
            <a:ext uri="{FF2B5EF4-FFF2-40B4-BE49-F238E27FC236}">
              <a16:creationId xmlns:a16="http://schemas.microsoft.com/office/drawing/2014/main" id="{98BAA1E8-2254-427E-922C-1D3C41211B8E}"/>
            </a:ext>
          </a:extLst>
        </xdr:cNvPr>
        <xdr:cNvSpPr/>
      </xdr:nvSpPr>
      <xdr:spPr>
        <a:xfrm>
          <a:off x="1276350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74295</xdr:rowOff>
    </xdr:from>
    <xdr:to>
      <xdr:col>71</xdr:col>
      <xdr:colOff>177800</xdr:colOff>
      <xdr:row>83</xdr:row>
      <xdr:rowOff>123825</xdr:rowOff>
    </xdr:to>
    <xdr:cxnSp macro="">
      <xdr:nvCxnSpPr>
        <xdr:cNvPr id="374" name="直線コネクタ 373">
          <a:extLst>
            <a:ext uri="{FF2B5EF4-FFF2-40B4-BE49-F238E27FC236}">
              <a16:creationId xmlns:a16="http://schemas.microsoft.com/office/drawing/2014/main" id="{53BAEEE7-8399-4DD8-9535-6789AAAE2318}"/>
            </a:ext>
          </a:extLst>
        </xdr:cNvPr>
        <xdr:cNvCxnSpPr/>
      </xdr:nvCxnSpPr>
      <xdr:spPr>
        <a:xfrm>
          <a:off x="12814300" y="1430464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375" name="n_1aveValue【消防施設】&#10;有形固定資産減価償却率">
          <a:extLst>
            <a:ext uri="{FF2B5EF4-FFF2-40B4-BE49-F238E27FC236}">
              <a16:creationId xmlns:a16="http://schemas.microsoft.com/office/drawing/2014/main" id="{09970FDB-047F-4E6D-986B-C464F4424DAF}"/>
            </a:ext>
          </a:extLst>
        </xdr:cNvPr>
        <xdr:cNvSpPr txBox="1"/>
      </xdr:nvSpPr>
      <xdr:spPr>
        <a:xfrm>
          <a:off x="152660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25416</xdr:rowOff>
    </xdr:from>
    <xdr:ext cx="405111" cy="259045"/>
    <xdr:sp macro="" textlink="">
      <xdr:nvSpPr>
        <xdr:cNvPr id="376" name="n_2aveValue【消防施設】&#10;有形固定資産減価償却率">
          <a:extLst>
            <a:ext uri="{FF2B5EF4-FFF2-40B4-BE49-F238E27FC236}">
              <a16:creationId xmlns:a16="http://schemas.microsoft.com/office/drawing/2014/main" id="{320ECFD0-DF46-4F1D-94B9-07D67FC0B227}"/>
            </a:ext>
          </a:extLst>
        </xdr:cNvPr>
        <xdr:cNvSpPr txBox="1"/>
      </xdr:nvSpPr>
      <xdr:spPr>
        <a:xfrm>
          <a:off x="143897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377" name="n_3aveValue【消防施設】&#10;有形固定資産減価償却率">
          <a:extLst>
            <a:ext uri="{FF2B5EF4-FFF2-40B4-BE49-F238E27FC236}">
              <a16:creationId xmlns:a16="http://schemas.microsoft.com/office/drawing/2014/main" id="{7668E02F-4F84-48A4-9923-7353AB4D1B8F}"/>
            </a:ext>
          </a:extLst>
        </xdr:cNvPr>
        <xdr:cNvSpPr txBox="1"/>
      </xdr:nvSpPr>
      <xdr:spPr>
        <a:xfrm>
          <a:off x="13500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378" name="n_4aveValue【消防施設】&#10;有形固定資産減価償却率">
          <a:extLst>
            <a:ext uri="{FF2B5EF4-FFF2-40B4-BE49-F238E27FC236}">
              <a16:creationId xmlns:a16="http://schemas.microsoft.com/office/drawing/2014/main" id="{34FBEFA1-2E2C-4725-A3B1-A1D45B7134D3}"/>
            </a:ext>
          </a:extLst>
        </xdr:cNvPr>
        <xdr:cNvSpPr txBox="1"/>
      </xdr:nvSpPr>
      <xdr:spPr>
        <a:xfrm>
          <a:off x="126117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43832</xdr:rowOff>
    </xdr:from>
    <xdr:ext cx="405111" cy="259045"/>
    <xdr:sp macro="" textlink="">
      <xdr:nvSpPr>
        <xdr:cNvPr id="379" name="n_1mainValue【消防施設】&#10;有形固定資産減価償却率">
          <a:extLst>
            <a:ext uri="{FF2B5EF4-FFF2-40B4-BE49-F238E27FC236}">
              <a16:creationId xmlns:a16="http://schemas.microsoft.com/office/drawing/2014/main" id="{1D84534C-463A-4370-A0ED-C94E783EE509}"/>
            </a:ext>
          </a:extLst>
        </xdr:cNvPr>
        <xdr:cNvSpPr txBox="1"/>
      </xdr:nvSpPr>
      <xdr:spPr>
        <a:xfrm>
          <a:off x="15266044" y="1444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30497</xdr:rowOff>
    </xdr:from>
    <xdr:ext cx="405111" cy="259045"/>
    <xdr:sp macro="" textlink="">
      <xdr:nvSpPr>
        <xdr:cNvPr id="380" name="n_2mainValue【消防施設】&#10;有形固定資産減価償却率">
          <a:extLst>
            <a:ext uri="{FF2B5EF4-FFF2-40B4-BE49-F238E27FC236}">
              <a16:creationId xmlns:a16="http://schemas.microsoft.com/office/drawing/2014/main" id="{B7370A58-F15D-4E83-A0F4-544415BFB1EF}"/>
            </a:ext>
          </a:extLst>
        </xdr:cNvPr>
        <xdr:cNvSpPr txBox="1"/>
      </xdr:nvSpPr>
      <xdr:spPr>
        <a:xfrm>
          <a:off x="14389744" y="1443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165752</xdr:rowOff>
    </xdr:from>
    <xdr:ext cx="405111" cy="259045"/>
    <xdr:sp macro="" textlink="">
      <xdr:nvSpPr>
        <xdr:cNvPr id="381" name="n_3mainValue【消防施設】&#10;有形固定資産減価償却率">
          <a:extLst>
            <a:ext uri="{FF2B5EF4-FFF2-40B4-BE49-F238E27FC236}">
              <a16:creationId xmlns:a16="http://schemas.microsoft.com/office/drawing/2014/main" id="{AA9F4DAF-44FE-49EB-8CF9-83778640E146}"/>
            </a:ext>
          </a:extLst>
        </xdr:cNvPr>
        <xdr:cNvSpPr txBox="1"/>
      </xdr:nvSpPr>
      <xdr:spPr>
        <a:xfrm>
          <a:off x="13500744" y="1439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116222</xdr:rowOff>
    </xdr:from>
    <xdr:ext cx="405111" cy="259045"/>
    <xdr:sp macro="" textlink="">
      <xdr:nvSpPr>
        <xdr:cNvPr id="382" name="n_4mainValue【消防施設】&#10;有形固定資産減価償却率">
          <a:extLst>
            <a:ext uri="{FF2B5EF4-FFF2-40B4-BE49-F238E27FC236}">
              <a16:creationId xmlns:a16="http://schemas.microsoft.com/office/drawing/2014/main" id="{92E958C8-3436-4259-B6AD-DEE6A28077E8}"/>
            </a:ext>
          </a:extLst>
        </xdr:cNvPr>
        <xdr:cNvSpPr txBox="1"/>
      </xdr:nvSpPr>
      <xdr:spPr>
        <a:xfrm>
          <a:off x="12611744" y="1434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3" name="正方形/長方形 382">
          <a:extLst>
            <a:ext uri="{FF2B5EF4-FFF2-40B4-BE49-F238E27FC236}">
              <a16:creationId xmlns:a16="http://schemas.microsoft.com/office/drawing/2014/main" id="{3C3BD04F-B3CC-4C24-BD90-9707F0A800A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4" name="正方形/長方形 383">
          <a:extLst>
            <a:ext uri="{FF2B5EF4-FFF2-40B4-BE49-F238E27FC236}">
              <a16:creationId xmlns:a16="http://schemas.microsoft.com/office/drawing/2014/main" id="{FE8DA6F8-11DB-4876-BE32-C4C75452618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5" name="正方形/長方形 384">
          <a:extLst>
            <a:ext uri="{FF2B5EF4-FFF2-40B4-BE49-F238E27FC236}">
              <a16:creationId xmlns:a16="http://schemas.microsoft.com/office/drawing/2014/main" id="{259BEC67-3AA0-437B-AA05-484D6FDB9A5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6" name="正方形/長方形 385">
          <a:extLst>
            <a:ext uri="{FF2B5EF4-FFF2-40B4-BE49-F238E27FC236}">
              <a16:creationId xmlns:a16="http://schemas.microsoft.com/office/drawing/2014/main" id="{6CE50044-B68A-4A44-87F3-07B02C925FC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7" name="正方形/長方形 386">
          <a:extLst>
            <a:ext uri="{FF2B5EF4-FFF2-40B4-BE49-F238E27FC236}">
              <a16:creationId xmlns:a16="http://schemas.microsoft.com/office/drawing/2014/main" id="{AFE8A00D-E5AC-446D-917F-5276BA2D433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88" name="正方形/長方形 387">
          <a:extLst>
            <a:ext uri="{FF2B5EF4-FFF2-40B4-BE49-F238E27FC236}">
              <a16:creationId xmlns:a16="http://schemas.microsoft.com/office/drawing/2014/main" id="{9FEDD859-2A41-46DC-BD87-C2624318E82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89" name="正方形/長方形 388">
          <a:extLst>
            <a:ext uri="{FF2B5EF4-FFF2-40B4-BE49-F238E27FC236}">
              <a16:creationId xmlns:a16="http://schemas.microsoft.com/office/drawing/2014/main" id="{BAC909E2-6DD4-4EC0-8630-9DE07723BC2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0" name="正方形/長方形 389">
          <a:extLst>
            <a:ext uri="{FF2B5EF4-FFF2-40B4-BE49-F238E27FC236}">
              <a16:creationId xmlns:a16="http://schemas.microsoft.com/office/drawing/2014/main" id="{B49DBAE9-3FEA-4FF7-B3BF-3EF37AD58E1C}"/>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391" name="正方形/長方形 390">
          <a:extLst>
            <a:ext uri="{FF2B5EF4-FFF2-40B4-BE49-F238E27FC236}">
              <a16:creationId xmlns:a16="http://schemas.microsoft.com/office/drawing/2014/main" id="{BAB7445A-EF92-4684-B256-E6ED2C2F41F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92" name="正方形/長方形 391">
          <a:extLst>
            <a:ext uri="{FF2B5EF4-FFF2-40B4-BE49-F238E27FC236}">
              <a16:creationId xmlns:a16="http://schemas.microsoft.com/office/drawing/2014/main" id="{7F316D2B-AA22-44BC-B48B-13EB436F0EF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93" name="正方形/長方形 392">
          <a:extLst>
            <a:ext uri="{FF2B5EF4-FFF2-40B4-BE49-F238E27FC236}">
              <a16:creationId xmlns:a16="http://schemas.microsoft.com/office/drawing/2014/main" id="{61AEC3AE-CF8F-4D9C-B104-07EE0DBE116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94" name="正方形/長方形 393">
          <a:extLst>
            <a:ext uri="{FF2B5EF4-FFF2-40B4-BE49-F238E27FC236}">
              <a16:creationId xmlns:a16="http://schemas.microsoft.com/office/drawing/2014/main" id="{845A28F0-D98E-4863-B3FE-DA14D83A255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95" name="正方形/長方形 394">
          <a:extLst>
            <a:ext uri="{FF2B5EF4-FFF2-40B4-BE49-F238E27FC236}">
              <a16:creationId xmlns:a16="http://schemas.microsoft.com/office/drawing/2014/main" id="{64D775A3-3652-44D7-83EE-27FEEEB59F6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96" name="正方形/長方形 395">
          <a:extLst>
            <a:ext uri="{FF2B5EF4-FFF2-40B4-BE49-F238E27FC236}">
              <a16:creationId xmlns:a16="http://schemas.microsoft.com/office/drawing/2014/main" id="{A3CE1EBE-0642-4AC6-80D2-0A0C74EACF0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97" name="正方形/長方形 396">
          <a:extLst>
            <a:ext uri="{FF2B5EF4-FFF2-40B4-BE49-F238E27FC236}">
              <a16:creationId xmlns:a16="http://schemas.microsoft.com/office/drawing/2014/main" id="{46CA9FD2-A787-4587-993A-77BE11D8F13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98" name="正方形/長方形 397">
          <a:extLst>
            <a:ext uri="{FF2B5EF4-FFF2-40B4-BE49-F238E27FC236}">
              <a16:creationId xmlns:a16="http://schemas.microsoft.com/office/drawing/2014/main" id="{9131F219-312C-4206-92B3-DAEB6B59064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99" name="テキスト ボックス 398">
          <a:extLst>
            <a:ext uri="{FF2B5EF4-FFF2-40B4-BE49-F238E27FC236}">
              <a16:creationId xmlns:a16="http://schemas.microsoft.com/office/drawing/2014/main" id="{0B889FEA-AA41-46EA-9441-1DBA03D5305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00" name="直線コネクタ 399">
          <a:extLst>
            <a:ext uri="{FF2B5EF4-FFF2-40B4-BE49-F238E27FC236}">
              <a16:creationId xmlns:a16="http://schemas.microsoft.com/office/drawing/2014/main" id="{DD427F01-19CB-4E9A-9054-C7232294B35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01" name="テキスト ボックス 400">
          <a:extLst>
            <a:ext uri="{FF2B5EF4-FFF2-40B4-BE49-F238E27FC236}">
              <a16:creationId xmlns:a16="http://schemas.microsoft.com/office/drawing/2014/main" id="{5C8AF644-08DF-40C3-9B13-314759D65CA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02" name="直線コネクタ 401">
          <a:extLst>
            <a:ext uri="{FF2B5EF4-FFF2-40B4-BE49-F238E27FC236}">
              <a16:creationId xmlns:a16="http://schemas.microsoft.com/office/drawing/2014/main" id="{8990429A-B76A-46F1-9A16-7B7368778B5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03" name="テキスト ボックス 402">
          <a:extLst>
            <a:ext uri="{FF2B5EF4-FFF2-40B4-BE49-F238E27FC236}">
              <a16:creationId xmlns:a16="http://schemas.microsoft.com/office/drawing/2014/main" id="{998CE4D8-657D-4F7B-B605-7D9B6BB51EE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04" name="直線コネクタ 403">
          <a:extLst>
            <a:ext uri="{FF2B5EF4-FFF2-40B4-BE49-F238E27FC236}">
              <a16:creationId xmlns:a16="http://schemas.microsoft.com/office/drawing/2014/main" id="{5C55AC83-5E5A-45DE-A7BB-6610C85FFE2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05" name="テキスト ボックス 404">
          <a:extLst>
            <a:ext uri="{FF2B5EF4-FFF2-40B4-BE49-F238E27FC236}">
              <a16:creationId xmlns:a16="http://schemas.microsoft.com/office/drawing/2014/main" id="{7373F836-91BA-4DA5-923F-4BAA8A40B51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06" name="直線コネクタ 405">
          <a:extLst>
            <a:ext uri="{FF2B5EF4-FFF2-40B4-BE49-F238E27FC236}">
              <a16:creationId xmlns:a16="http://schemas.microsoft.com/office/drawing/2014/main" id="{739D6832-CCD8-40BE-ADBE-904F51F05EC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07" name="テキスト ボックス 406">
          <a:extLst>
            <a:ext uri="{FF2B5EF4-FFF2-40B4-BE49-F238E27FC236}">
              <a16:creationId xmlns:a16="http://schemas.microsoft.com/office/drawing/2014/main" id="{2B5A05CD-C439-429B-8B92-C6317B23E77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08" name="直線コネクタ 407">
          <a:extLst>
            <a:ext uri="{FF2B5EF4-FFF2-40B4-BE49-F238E27FC236}">
              <a16:creationId xmlns:a16="http://schemas.microsoft.com/office/drawing/2014/main" id="{F13351D0-8D7A-4AA8-A683-E3BD0E87511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09" name="テキスト ボックス 408">
          <a:extLst>
            <a:ext uri="{FF2B5EF4-FFF2-40B4-BE49-F238E27FC236}">
              <a16:creationId xmlns:a16="http://schemas.microsoft.com/office/drawing/2014/main" id="{48A95BF4-93A7-4CC5-B6A5-3D87E7F84E3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10" name="直線コネクタ 409">
          <a:extLst>
            <a:ext uri="{FF2B5EF4-FFF2-40B4-BE49-F238E27FC236}">
              <a16:creationId xmlns:a16="http://schemas.microsoft.com/office/drawing/2014/main" id="{D844F735-6029-4BA4-8297-5B6DA6D085F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11" name="テキスト ボックス 410">
          <a:extLst>
            <a:ext uri="{FF2B5EF4-FFF2-40B4-BE49-F238E27FC236}">
              <a16:creationId xmlns:a16="http://schemas.microsoft.com/office/drawing/2014/main" id="{941175F1-B053-4801-9FE4-607AC16EFA9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12" name="直線コネクタ 411">
          <a:extLst>
            <a:ext uri="{FF2B5EF4-FFF2-40B4-BE49-F238E27FC236}">
              <a16:creationId xmlns:a16="http://schemas.microsoft.com/office/drawing/2014/main" id="{386A2BDD-8C24-460A-9122-AC4673A73EA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13" name="テキスト ボックス 412">
          <a:extLst>
            <a:ext uri="{FF2B5EF4-FFF2-40B4-BE49-F238E27FC236}">
              <a16:creationId xmlns:a16="http://schemas.microsoft.com/office/drawing/2014/main" id="{F5B03B2D-B8E2-484F-B83C-A981B90284E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14" name="直線コネクタ 413">
          <a:extLst>
            <a:ext uri="{FF2B5EF4-FFF2-40B4-BE49-F238E27FC236}">
              <a16:creationId xmlns:a16="http://schemas.microsoft.com/office/drawing/2014/main" id="{814A7D05-258E-4A79-BE0D-CA5AD65856F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15" name="【庁舎】&#10;有形固定資産減価償却率グラフ枠">
          <a:extLst>
            <a:ext uri="{FF2B5EF4-FFF2-40B4-BE49-F238E27FC236}">
              <a16:creationId xmlns:a16="http://schemas.microsoft.com/office/drawing/2014/main" id="{D56112CF-7A3F-442C-A816-F0DF42870FE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416" name="直線コネクタ 415">
          <a:extLst>
            <a:ext uri="{FF2B5EF4-FFF2-40B4-BE49-F238E27FC236}">
              <a16:creationId xmlns:a16="http://schemas.microsoft.com/office/drawing/2014/main" id="{FDCC7987-D89B-418D-94FA-47D72EDB6D72}"/>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417" name="【庁舎】&#10;有形固定資産減価償却率最小値テキスト">
          <a:extLst>
            <a:ext uri="{FF2B5EF4-FFF2-40B4-BE49-F238E27FC236}">
              <a16:creationId xmlns:a16="http://schemas.microsoft.com/office/drawing/2014/main" id="{D9A8B9AD-5EB2-4CE9-8B7F-4130793AF5C4}"/>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418" name="直線コネクタ 417">
          <a:extLst>
            <a:ext uri="{FF2B5EF4-FFF2-40B4-BE49-F238E27FC236}">
              <a16:creationId xmlns:a16="http://schemas.microsoft.com/office/drawing/2014/main" id="{125D4BF4-881C-4F68-AF87-B27408121ED3}"/>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419" name="【庁舎】&#10;有形固定資産減価償却率最大値テキスト">
          <a:extLst>
            <a:ext uri="{FF2B5EF4-FFF2-40B4-BE49-F238E27FC236}">
              <a16:creationId xmlns:a16="http://schemas.microsoft.com/office/drawing/2014/main" id="{F60F9AD9-B9EE-4E82-A30D-63A6E71D8CA8}"/>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420" name="直線コネクタ 419">
          <a:extLst>
            <a:ext uri="{FF2B5EF4-FFF2-40B4-BE49-F238E27FC236}">
              <a16:creationId xmlns:a16="http://schemas.microsoft.com/office/drawing/2014/main" id="{527007B2-D557-42EF-8824-4283D44BF2CE}"/>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421" name="【庁舎】&#10;有形固定資産減価償却率平均値テキスト">
          <a:extLst>
            <a:ext uri="{FF2B5EF4-FFF2-40B4-BE49-F238E27FC236}">
              <a16:creationId xmlns:a16="http://schemas.microsoft.com/office/drawing/2014/main" id="{1BDE9E52-4938-4CA8-988E-8B8F40AB01E9}"/>
            </a:ext>
          </a:extLst>
        </xdr:cNvPr>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422" name="フローチャート: 判断 421">
          <a:extLst>
            <a:ext uri="{FF2B5EF4-FFF2-40B4-BE49-F238E27FC236}">
              <a16:creationId xmlns:a16="http://schemas.microsoft.com/office/drawing/2014/main" id="{22BBB59B-110F-4100-9267-F055ED5D6FFA}"/>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423" name="フローチャート: 判断 422">
          <a:extLst>
            <a:ext uri="{FF2B5EF4-FFF2-40B4-BE49-F238E27FC236}">
              <a16:creationId xmlns:a16="http://schemas.microsoft.com/office/drawing/2014/main" id="{E0971F6B-9379-4A5E-81BF-46A0344AC754}"/>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424" name="フローチャート: 判断 423">
          <a:extLst>
            <a:ext uri="{FF2B5EF4-FFF2-40B4-BE49-F238E27FC236}">
              <a16:creationId xmlns:a16="http://schemas.microsoft.com/office/drawing/2014/main" id="{FF94C84E-6B2F-421B-8D7D-EC39152CCC68}"/>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425" name="フローチャート: 判断 424">
          <a:extLst>
            <a:ext uri="{FF2B5EF4-FFF2-40B4-BE49-F238E27FC236}">
              <a16:creationId xmlns:a16="http://schemas.microsoft.com/office/drawing/2014/main" id="{0BFAF526-D60C-4A3A-8188-412882BEBD8A}"/>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426" name="フローチャート: 判断 425">
          <a:extLst>
            <a:ext uri="{FF2B5EF4-FFF2-40B4-BE49-F238E27FC236}">
              <a16:creationId xmlns:a16="http://schemas.microsoft.com/office/drawing/2014/main" id="{07B0F12D-453B-4632-8DF5-D1B386273548}"/>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27" name="テキスト ボックス 426">
          <a:extLst>
            <a:ext uri="{FF2B5EF4-FFF2-40B4-BE49-F238E27FC236}">
              <a16:creationId xmlns:a16="http://schemas.microsoft.com/office/drawing/2014/main" id="{46AC615C-E4C1-494D-9E57-D32BBAC6D26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28" name="テキスト ボックス 427">
          <a:extLst>
            <a:ext uri="{FF2B5EF4-FFF2-40B4-BE49-F238E27FC236}">
              <a16:creationId xmlns:a16="http://schemas.microsoft.com/office/drawing/2014/main" id="{DE30ED51-9ED7-4C69-B690-BE03F898055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29" name="テキスト ボックス 428">
          <a:extLst>
            <a:ext uri="{FF2B5EF4-FFF2-40B4-BE49-F238E27FC236}">
              <a16:creationId xmlns:a16="http://schemas.microsoft.com/office/drawing/2014/main" id="{6FD6BA44-4E93-406C-9DD7-9DDBD538FC4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30" name="テキスト ボックス 429">
          <a:extLst>
            <a:ext uri="{FF2B5EF4-FFF2-40B4-BE49-F238E27FC236}">
              <a16:creationId xmlns:a16="http://schemas.microsoft.com/office/drawing/2014/main" id="{6D46DF46-EC18-462C-B35C-90CD09DB685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31" name="テキスト ボックス 430">
          <a:extLst>
            <a:ext uri="{FF2B5EF4-FFF2-40B4-BE49-F238E27FC236}">
              <a16:creationId xmlns:a16="http://schemas.microsoft.com/office/drawing/2014/main" id="{54393CC9-26B9-46D6-80C8-A18CD64CC94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907</xdr:rowOff>
    </xdr:from>
    <xdr:to>
      <xdr:col>85</xdr:col>
      <xdr:colOff>177800</xdr:colOff>
      <xdr:row>105</xdr:row>
      <xdr:rowOff>102507</xdr:rowOff>
    </xdr:to>
    <xdr:sp macro="" textlink="">
      <xdr:nvSpPr>
        <xdr:cNvPr id="432" name="楕円 431">
          <a:extLst>
            <a:ext uri="{FF2B5EF4-FFF2-40B4-BE49-F238E27FC236}">
              <a16:creationId xmlns:a16="http://schemas.microsoft.com/office/drawing/2014/main" id="{C5FA8F55-FF69-4606-A85E-CFC96BB638E4}"/>
            </a:ext>
          </a:extLst>
        </xdr:cNvPr>
        <xdr:cNvSpPr/>
      </xdr:nvSpPr>
      <xdr:spPr>
        <a:xfrm>
          <a:off x="16268700" y="1800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150784</xdr:rowOff>
    </xdr:from>
    <xdr:ext cx="405111" cy="259045"/>
    <xdr:sp macro="" textlink="">
      <xdr:nvSpPr>
        <xdr:cNvPr id="433" name="【庁舎】&#10;有形固定資産減価償却率該当値テキスト">
          <a:extLst>
            <a:ext uri="{FF2B5EF4-FFF2-40B4-BE49-F238E27FC236}">
              <a16:creationId xmlns:a16="http://schemas.microsoft.com/office/drawing/2014/main" id="{826E8574-0F5F-424A-B128-E24FEB4DC622}"/>
            </a:ext>
          </a:extLst>
        </xdr:cNvPr>
        <xdr:cNvSpPr txBox="1"/>
      </xdr:nvSpPr>
      <xdr:spPr>
        <a:xfrm>
          <a:off x="16357600" y="1798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156029</xdr:rowOff>
    </xdr:from>
    <xdr:to>
      <xdr:col>81</xdr:col>
      <xdr:colOff>101600</xdr:colOff>
      <xdr:row>105</xdr:row>
      <xdr:rowOff>86179</xdr:rowOff>
    </xdr:to>
    <xdr:sp macro="" textlink="">
      <xdr:nvSpPr>
        <xdr:cNvPr id="434" name="楕円 433">
          <a:extLst>
            <a:ext uri="{FF2B5EF4-FFF2-40B4-BE49-F238E27FC236}">
              <a16:creationId xmlns:a16="http://schemas.microsoft.com/office/drawing/2014/main" id="{ACCBBEBD-4D06-488F-BD13-39408971FA30}"/>
            </a:ext>
          </a:extLst>
        </xdr:cNvPr>
        <xdr:cNvSpPr/>
      </xdr:nvSpPr>
      <xdr:spPr>
        <a:xfrm>
          <a:off x="15430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35379</xdr:rowOff>
    </xdr:from>
    <xdr:to>
      <xdr:col>85</xdr:col>
      <xdr:colOff>127000</xdr:colOff>
      <xdr:row>105</xdr:row>
      <xdr:rowOff>51707</xdr:rowOff>
    </xdr:to>
    <xdr:cxnSp macro="">
      <xdr:nvCxnSpPr>
        <xdr:cNvPr id="435" name="直線コネクタ 434">
          <a:extLst>
            <a:ext uri="{FF2B5EF4-FFF2-40B4-BE49-F238E27FC236}">
              <a16:creationId xmlns:a16="http://schemas.microsoft.com/office/drawing/2014/main" id="{7C2EFF0C-AE67-4963-8B76-0FF1B7B130CC}"/>
            </a:ext>
          </a:extLst>
        </xdr:cNvPr>
        <xdr:cNvCxnSpPr/>
      </xdr:nvCxnSpPr>
      <xdr:spPr>
        <a:xfrm>
          <a:off x="15481300" y="18037629"/>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160927</xdr:rowOff>
    </xdr:from>
    <xdr:to>
      <xdr:col>76</xdr:col>
      <xdr:colOff>165100</xdr:colOff>
      <xdr:row>104</xdr:row>
      <xdr:rowOff>91077</xdr:rowOff>
    </xdr:to>
    <xdr:sp macro="" textlink="">
      <xdr:nvSpPr>
        <xdr:cNvPr id="436" name="楕円 435">
          <a:extLst>
            <a:ext uri="{FF2B5EF4-FFF2-40B4-BE49-F238E27FC236}">
              <a16:creationId xmlns:a16="http://schemas.microsoft.com/office/drawing/2014/main" id="{6D692051-87EB-468D-BACB-3586DB241FC9}"/>
            </a:ext>
          </a:extLst>
        </xdr:cNvPr>
        <xdr:cNvSpPr/>
      </xdr:nvSpPr>
      <xdr:spPr>
        <a:xfrm>
          <a:off x="14541500" y="1782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40277</xdr:rowOff>
    </xdr:from>
    <xdr:to>
      <xdr:col>81</xdr:col>
      <xdr:colOff>50800</xdr:colOff>
      <xdr:row>105</xdr:row>
      <xdr:rowOff>35379</xdr:rowOff>
    </xdr:to>
    <xdr:cxnSp macro="">
      <xdr:nvCxnSpPr>
        <xdr:cNvPr id="437" name="直線コネクタ 436">
          <a:extLst>
            <a:ext uri="{FF2B5EF4-FFF2-40B4-BE49-F238E27FC236}">
              <a16:creationId xmlns:a16="http://schemas.microsoft.com/office/drawing/2014/main" id="{7F7E80EF-7FF1-4EF4-8988-4C9EAE2F80ED}"/>
            </a:ext>
          </a:extLst>
        </xdr:cNvPr>
        <xdr:cNvCxnSpPr/>
      </xdr:nvCxnSpPr>
      <xdr:spPr>
        <a:xfrm>
          <a:off x="14592300" y="17871077"/>
          <a:ext cx="889000" cy="16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43362</xdr:rowOff>
    </xdr:from>
    <xdr:to>
      <xdr:col>72</xdr:col>
      <xdr:colOff>38100</xdr:colOff>
      <xdr:row>104</xdr:row>
      <xdr:rowOff>144962</xdr:rowOff>
    </xdr:to>
    <xdr:sp macro="" textlink="">
      <xdr:nvSpPr>
        <xdr:cNvPr id="438" name="楕円 437">
          <a:extLst>
            <a:ext uri="{FF2B5EF4-FFF2-40B4-BE49-F238E27FC236}">
              <a16:creationId xmlns:a16="http://schemas.microsoft.com/office/drawing/2014/main" id="{24302F41-D0B9-4A1E-8DE0-33F88ECA493E}"/>
            </a:ext>
          </a:extLst>
        </xdr:cNvPr>
        <xdr:cNvSpPr/>
      </xdr:nvSpPr>
      <xdr:spPr>
        <a:xfrm>
          <a:off x="13652500" y="1787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40277</xdr:rowOff>
    </xdr:from>
    <xdr:to>
      <xdr:col>76</xdr:col>
      <xdr:colOff>114300</xdr:colOff>
      <xdr:row>104</xdr:row>
      <xdr:rowOff>94162</xdr:rowOff>
    </xdr:to>
    <xdr:cxnSp macro="">
      <xdr:nvCxnSpPr>
        <xdr:cNvPr id="439" name="直線コネクタ 438">
          <a:extLst>
            <a:ext uri="{FF2B5EF4-FFF2-40B4-BE49-F238E27FC236}">
              <a16:creationId xmlns:a16="http://schemas.microsoft.com/office/drawing/2014/main" id="{20746C9E-FF02-4152-AECD-619798451441}"/>
            </a:ext>
          </a:extLst>
        </xdr:cNvPr>
        <xdr:cNvCxnSpPr/>
      </xdr:nvCxnSpPr>
      <xdr:spPr>
        <a:xfrm flipV="1">
          <a:off x="13703300" y="17871077"/>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49893</xdr:rowOff>
    </xdr:from>
    <xdr:to>
      <xdr:col>67</xdr:col>
      <xdr:colOff>101600</xdr:colOff>
      <xdr:row>104</xdr:row>
      <xdr:rowOff>151493</xdr:rowOff>
    </xdr:to>
    <xdr:sp macro="" textlink="">
      <xdr:nvSpPr>
        <xdr:cNvPr id="440" name="楕円 439">
          <a:extLst>
            <a:ext uri="{FF2B5EF4-FFF2-40B4-BE49-F238E27FC236}">
              <a16:creationId xmlns:a16="http://schemas.microsoft.com/office/drawing/2014/main" id="{A13EB64B-270F-4380-B526-93ECA12A96D2}"/>
            </a:ext>
          </a:extLst>
        </xdr:cNvPr>
        <xdr:cNvSpPr/>
      </xdr:nvSpPr>
      <xdr:spPr>
        <a:xfrm>
          <a:off x="12763500" y="1788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94162</xdr:rowOff>
    </xdr:from>
    <xdr:to>
      <xdr:col>71</xdr:col>
      <xdr:colOff>177800</xdr:colOff>
      <xdr:row>104</xdr:row>
      <xdr:rowOff>100693</xdr:rowOff>
    </xdr:to>
    <xdr:cxnSp macro="">
      <xdr:nvCxnSpPr>
        <xdr:cNvPr id="441" name="直線コネクタ 440">
          <a:extLst>
            <a:ext uri="{FF2B5EF4-FFF2-40B4-BE49-F238E27FC236}">
              <a16:creationId xmlns:a16="http://schemas.microsoft.com/office/drawing/2014/main" id="{63F0331C-4683-4434-8415-257DF9603A7A}"/>
            </a:ext>
          </a:extLst>
        </xdr:cNvPr>
        <xdr:cNvCxnSpPr/>
      </xdr:nvCxnSpPr>
      <xdr:spPr>
        <a:xfrm flipV="1">
          <a:off x="12814300" y="1792496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96900</xdr:rowOff>
    </xdr:from>
    <xdr:ext cx="405111" cy="259045"/>
    <xdr:sp macro="" textlink="">
      <xdr:nvSpPr>
        <xdr:cNvPr id="442" name="n_1aveValue【庁舎】&#10;有形固定資産減価償却率">
          <a:extLst>
            <a:ext uri="{FF2B5EF4-FFF2-40B4-BE49-F238E27FC236}">
              <a16:creationId xmlns:a16="http://schemas.microsoft.com/office/drawing/2014/main" id="{D9295DBD-2FF3-489F-B8E6-322ADBB79081}"/>
            </a:ext>
          </a:extLst>
        </xdr:cNvPr>
        <xdr:cNvSpPr txBox="1"/>
      </xdr:nvSpPr>
      <xdr:spPr>
        <a:xfrm>
          <a:off x="15266044" y="1809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65876</xdr:rowOff>
    </xdr:from>
    <xdr:ext cx="405111" cy="259045"/>
    <xdr:sp macro="" textlink="">
      <xdr:nvSpPr>
        <xdr:cNvPr id="443" name="n_2aveValue【庁舎】&#10;有形固定資産減価償却率">
          <a:extLst>
            <a:ext uri="{FF2B5EF4-FFF2-40B4-BE49-F238E27FC236}">
              <a16:creationId xmlns:a16="http://schemas.microsoft.com/office/drawing/2014/main" id="{3853F499-7A28-4BDE-B82E-A61C02B3D78B}"/>
            </a:ext>
          </a:extLst>
        </xdr:cNvPr>
        <xdr:cNvSpPr txBox="1"/>
      </xdr:nvSpPr>
      <xdr:spPr>
        <a:xfrm>
          <a:off x="143897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56078</xdr:rowOff>
    </xdr:from>
    <xdr:ext cx="405111" cy="259045"/>
    <xdr:sp macro="" textlink="">
      <xdr:nvSpPr>
        <xdr:cNvPr id="444" name="n_3aveValue【庁舎】&#10;有形固定資産減価償却率">
          <a:extLst>
            <a:ext uri="{FF2B5EF4-FFF2-40B4-BE49-F238E27FC236}">
              <a16:creationId xmlns:a16="http://schemas.microsoft.com/office/drawing/2014/main" id="{D7E1E5A4-8067-4CBE-951C-C3CE9B7C066A}"/>
            </a:ext>
          </a:extLst>
        </xdr:cNvPr>
        <xdr:cNvSpPr txBox="1"/>
      </xdr:nvSpPr>
      <xdr:spPr>
        <a:xfrm>
          <a:off x="13500744" y="1805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51179</xdr:rowOff>
    </xdr:from>
    <xdr:ext cx="405111" cy="259045"/>
    <xdr:sp macro="" textlink="">
      <xdr:nvSpPr>
        <xdr:cNvPr id="445" name="n_4aveValue【庁舎】&#10;有形固定資産減価償却率">
          <a:extLst>
            <a:ext uri="{FF2B5EF4-FFF2-40B4-BE49-F238E27FC236}">
              <a16:creationId xmlns:a16="http://schemas.microsoft.com/office/drawing/2014/main" id="{B889A5CA-A287-4CD4-89C7-DC36AF9A830C}"/>
            </a:ext>
          </a:extLst>
        </xdr:cNvPr>
        <xdr:cNvSpPr txBox="1"/>
      </xdr:nvSpPr>
      <xdr:spPr>
        <a:xfrm>
          <a:off x="12611744" y="1805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102706</xdr:rowOff>
    </xdr:from>
    <xdr:ext cx="405111" cy="259045"/>
    <xdr:sp macro="" textlink="">
      <xdr:nvSpPr>
        <xdr:cNvPr id="446" name="n_1mainValue【庁舎】&#10;有形固定資産減価償却率">
          <a:extLst>
            <a:ext uri="{FF2B5EF4-FFF2-40B4-BE49-F238E27FC236}">
              <a16:creationId xmlns:a16="http://schemas.microsoft.com/office/drawing/2014/main" id="{6AAB43D8-8E05-4CCA-A302-9D554D2DEBCB}"/>
            </a:ext>
          </a:extLst>
        </xdr:cNvPr>
        <xdr:cNvSpPr txBox="1"/>
      </xdr:nvSpPr>
      <xdr:spPr>
        <a:xfrm>
          <a:off x="152660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107604</xdr:rowOff>
    </xdr:from>
    <xdr:ext cx="405111" cy="259045"/>
    <xdr:sp macro="" textlink="">
      <xdr:nvSpPr>
        <xdr:cNvPr id="447" name="n_2mainValue【庁舎】&#10;有形固定資産減価償却率">
          <a:extLst>
            <a:ext uri="{FF2B5EF4-FFF2-40B4-BE49-F238E27FC236}">
              <a16:creationId xmlns:a16="http://schemas.microsoft.com/office/drawing/2014/main" id="{47D16128-3915-46DE-A975-661F37944565}"/>
            </a:ext>
          </a:extLst>
        </xdr:cNvPr>
        <xdr:cNvSpPr txBox="1"/>
      </xdr:nvSpPr>
      <xdr:spPr>
        <a:xfrm>
          <a:off x="14389744" y="1759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161489</xdr:rowOff>
    </xdr:from>
    <xdr:ext cx="405111" cy="259045"/>
    <xdr:sp macro="" textlink="">
      <xdr:nvSpPr>
        <xdr:cNvPr id="448" name="n_3mainValue【庁舎】&#10;有形固定資産減価償却率">
          <a:extLst>
            <a:ext uri="{FF2B5EF4-FFF2-40B4-BE49-F238E27FC236}">
              <a16:creationId xmlns:a16="http://schemas.microsoft.com/office/drawing/2014/main" id="{E7E00031-C331-4C48-9D9B-B7DC0BBA3B2C}"/>
            </a:ext>
          </a:extLst>
        </xdr:cNvPr>
        <xdr:cNvSpPr txBox="1"/>
      </xdr:nvSpPr>
      <xdr:spPr>
        <a:xfrm>
          <a:off x="13500744" y="1764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168020</xdr:rowOff>
    </xdr:from>
    <xdr:ext cx="405111" cy="259045"/>
    <xdr:sp macro="" textlink="">
      <xdr:nvSpPr>
        <xdr:cNvPr id="449" name="n_4mainValue【庁舎】&#10;有形固定資産減価償却率">
          <a:extLst>
            <a:ext uri="{FF2B5EF4-FFF2-40B4-BE49-F238E27FC236}">
              <a16:creationId xmlns:a16="http://schemas.microsoft.com/office/drawing/2014/main" id="{BC3BF7EC-4585-40FD-ACF3-948846603BEB}"/>
            </a:ext>
          </a:extLst>
        </xdr:cNvPr>
        <xdr:cNvSpPr txBox="1"/>
      </xdr:nvSpPr>
      <xdr:spPr>
        <a:xfrm>
          <a:off x="12611744" y="1765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50" name="正方形/長方形 449">
          <a:extLst>
            <a:ext uri="{FF2B5EF4-FFF2-40B4-BE49-F238E27FC236}">
              <a16:creationId xmlns:a16="http://schemas.microsoft.com/office/drawing/2014/main" id="{4D1BBE3A-9560-456C-B286-1373501F251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51" name="正方形/長方形 450">
          <a:extLst>
            <a:ext uri="{FF2B5EF4-FFF2-40B4-BE49-F238E27FC236}">
              <a16:creationId xmlns:a16="http://schemas.microsoft.com/office/drawing/2014/main" id="{97A7ED99-DFD3-4684-A7D3-D997EC48740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52" name="正方形/長方形 451">
          <a:extLst>
            <a:ext uri="{FF2B5EF4-FFF2-40B4-BE49-F238E27FC236}">
              <a16:creationId xmlns:a16="http://schemas.microsoft.com/office/drawing/2014/main" id="{3F33BC6B-3FF5-45D2-9EE1-0567AC62E90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53" name="正方形/長方形 452">
          <a:extLst>
            <a:ext uri="{FF2B5EF4-FFF2-40B4-BE49-F238E27FC236}">
              <a16:creationId xmlns:a16="http://schemas.microsoft.com/office/drawing/2014/main" id="{21EBE306-AC64-499E-AA64-21F6C18FD95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54" name="正方形/長方形 453">
          <a:extLst>
            <a:ext uri="{FF2B5EF4-FFF2-40B4-BE49-F238E27FC236}">
              <a16:creationId xmlns:a16="http://schemas.microsoft.com/office/drawing/2014/main" id="{3AED6145-5C9B-448B-A511-07F45B587EB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55" name="正方形/長方形 454">
          <a:extLst>
            <a:ext uri="{FF2B5EF4-FFF2-40B4-BE49-F238E27FC236}">
              <a16:creationId xmlns:a16="http://schemas.microsoft.com/office/drawing/2014/main" id="{F145E404-5552-45D2-A7C4-AAC40102B1B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56" name="正方形/長方形 455">
          <a:extLst>
            <a:ext uri="{FF2B5EF4-FFF2-40B4-BE49-F238E27FC236}">
              <a16:creationId xmlns:a16="http://schemas.microsoft.com/office/drawing/2014/main" id="{52C13E3E-8D30-4CCD-8E57-81E55D7F86F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57" name="正方形/長方形 456">
          <a:extLst>
            <a:ext uri="{FF2B5EF4-FFF2-40B4-BE49-F238E27FC236}">
              <a16:creationId xmlns:a16="http://schemas.microsoft.com/office/drawing/2014/main" id="{628847E9-BC4F-406C-832C-6A2112FE0D1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58" name="テキスト ボックス 457">
          <a:extLst>
            <a:ext uri="{FF2B5EF4-FFF2-40B4-BE49-F238E27FC236}">
              <a16:creationId xmlns:a16="http://schemas.microsoft.com/office/drawing/2014/main" id="{82CBD5D4-8759-48B4-8E53-331EB7EF701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59" name="直線コネクタ 458">
          <a:extLst>
            <a:ext uri="{FF2B5EF4-FFF2-40B4-BE49-F238E27FC236}">
              <a16:creationId xmlns:a16="http://schemas.microsoft.com/office/drawing/2014/main" id="{04D7A61F-BA03-43A6-965D-43DEE2D6CD8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460" name="直線コネクタ 459">
          <a:extLst>
            <a:ext uri="{FF2B5EF4-FFF2-40B4-BE49-F238E27FC236}">
              <a16:creationId xmlns:a16="http://schemas.microsoft.com/office/drawing/2014/main" id="{6DAF51AE-4C3A-480B-8CF9-319CBB0A3A72}"/>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461" name="テキスト ボックス 460">
          <a:extLst>
            <a:ext uri="{FF2B5EF4-FFF2-40B4-BE49-F238E27FC236}">
              <a16:creationId xmlns:a16="http://schemas.microsoft.com/office/drawing/2014/main" id="{3C3F3E69-8CB4-47ED-A61B-367037143CB7}"/>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462" name="直線コネクタ 461">
          <a:extLst>
            <a:ext uri="{FF2B5EF4-FFF2-40B4-BE49-F238E27FC236}">
              <a16:creationId xmlns:a16="http://schemas.microsoft.com/office/drawing/2014/main" id="{070566B0-67BA-44D0-BEA1-7BBB37C189F8}"/>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463" name="テキスト ボックス 462">
          <a:extLst>
            <a:ext uri="{FF2B5EF4-FFF2-40B4-BE49-F238E27FC236}">
              <a16:creationId xmlns:a16="http://schemas.microsoft.com/office/drawing/2014/main" id="{8C17475D-7B28-4335-A889-0C78ED53B07D}"/>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464" name="直線コネクタ 463">
          <a:extLst>
            <a:ext uri="{FF2B5EF4-FFF2-40B4-BE49-F238E27FC236}">
              <a16:creationId xmlns:a16="http://schemas.microsoft.com/office/drawing/2014/main" id="{E15015E3-9C09-45F4-ADB7-F570BB78F7D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465" name="テキスト ボックス 464">
          <a:extLst>
            <a:ext uri="{FF2B5EF4-FFF2-40B4-BE49-F238E27FC236}">
              <a16:creationId xmlns:a16="http://schemas.microsoft.com/office/drawing/2014/main" id="{EB7A1119-416F-49A6-BBDC-6B4EF0978B62}"/>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466" name="直線コネクタ 465">
          <a:extLst>
            <a:ext uri="{FF2B5EF4-FFF2-40B4-BE49-F238E27FC236}">
              <a16:creationId xmlns:a16="http://schemas.microsoft.com/office/drawing/2014/main" id="{6AABD63E-CAAB-4631-AEE4-FFEA6851A907}"/>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467" name="テキスト ボックス 466">
          <a:extLst>
            <a:ext uri="{FF2B5EF4-FFF2-40B4-BE49-F238E27FC236}">
              <a16:creationId xmlns:a16="http://schemas.microsoft.com/office/drawing/2014/main" id="{7E0918F0-3F42-4296-9F0D-65443F404EEF}"/>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468" name="直線コネクタ 467">
          <a:extLst>
            <a:ext uri="{FF2B5EF4-FFF2-40B4-BE49-F238E27FC236}">
              <a16:creationId xmlns:a16="http://schemas.microsoft.com/office/drawing/2014/main" id="{2B21E4A3-0084-4108-9061-98F99376F779}"/>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469" name="テキスト ボックス 468">
          <a:extLst>
            <a:ext uri="{FF2B5EF4-FFF2-40B4-BE49-F238E27FC236}">
              <a16:creationId xmlns:a16="http://schemas.microsoft.com/office/drawing/2014/main" id="{7A8D3EF0-D302-4975-BA2D-30D6BE07C07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470" name="直線コネクタ 469">
          <a:extLst>
            <a:ext uri="{FF2B5EF4-FFF2-40B4-BE49-F238E27FC236}">
              <a16:creationId xmlns:a16="http://schemas.microsoft.com/office/drawing/2014/main" id="{C9441D7D-9BA6-4AEC-8CD7-A0FB16549EFD}"/>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471" name="テキスト ボックス 470">
          <a:extLst>
            <a:ext uri="{FF2B5EF4-FFF2-40B4-BE49-F238E27FC236}">
              <a16:creationId xmlns:a16="http://schemas.microsoft.com/office/drawing/2014/main" id="{3B7A3326-6645-4530-8E3E-F704B74031A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72" name="直線コネクタ 471">
          <a:extLst>
            <a:ext uri="{FF2B5EF4-FFF2-40B4-BE49-F238E27FC236}">
              <a16:creationId xmlns:a16="http://schemas.microsoft.com/office/drawing/2014/main" id="{27E6FD12-0F10-4C79-B1A7-E64938BC417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73" name="テキスト ボックス 472">
          <a:extLst>
            <a:ext uri="{FF2B5EF4-FFF2-40B4-BE49-F238E27FC236}">
              <a16:creationId xmlns:a16="http://schemas.microsoft.com/office/drawing/2014/main" id="{7213CD34-B470-4AAD-A356-38950B5C399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74" name="【庁舎】&#10;一人当たり面積グラフ枠">
          <a:extLst>
            <a:ext uri="{FF2B5EF4-FFF2-40B4-BE49-F238E27FC236}">
              <a16:creationId xmlns:a16="http://schemas.microsoft.com/office/drawing/2014/main" id="{80AB4F60-32A0-43F6-9F84-C8E5AD9C872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475" name="直線コネクタ 474">
          <a:extLst>
            <a:ext uri="{FF2B5EF4-FFF2-40B4-BE49-F238E27FC236}">
              <a16:creationId xmlns:a16="http://schemas.microsoft.com/office/drawing/2014/main" id="{BEC8A5D6-1822-44F4-9BEA-72A6786CAC07}"/>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476" name="【庁舎】&#10;一人当たり面積最小値テキスト">
          <a:extLst>
            <a:ext uri="{FF2B5EF4-FFF2-40B4-BE49-F238E27FC236}">
              <a16:creationId xmlns:a16="http://schemas.microsoft.com/office/drawing/2014/main" id="{EA2F95D5-7C03-4CD5-96A4-5AAD7AFEE6D1}"/>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477" name="直線コネクタ 476">
          <a:extLst>
            <a:ext uri="{FF2B5EF4-FFF2-40B4-BE49-F238E27FC236}">
              <a16:creationId xmlns:a16="http://schemas.microsoft.com/office/drawing/2014/main" id="{36BDD656-757E-49B5-B34C-2B0F740E8084}"/>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478" name="【庁舎】&#10;一人当たり面積最大値テキスト">
          <a:extLst>
            <a:ext uri="{FF2B5EF4-FFF2-40B4-BE49-F238E27FC236}">
              <a16:creationId xmlns:a16="http://schemas.microsoft.com/office/drawing/2014/main" id="{2E9AFC65-822A-4857-A6CA-6C55C234C7ED}"/>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479" name="直線コネクタ 478">
          <a:extLst>
            <a:ext uri="{FF2B5EF4-FFF2-40B4-BE49-F238E27FC236}">
              <a16:creationId xmlns:a16="http://schemas.microsoft.com/office/drawing/2014/main" id="{24736D9E-E1C1-4163-9670-40D5C7E5B546}"/>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480" name="【庁舎】&#10;一人当たり面積平均値テキスト">
          <a:extLst>
            <a:ext uri="{FF2B5EF4-FFF2-40B4-BE49-F238E27FC236}">
              <a16:creationId xmlns:a16="http://schemas.microsoft.com/office/drawing/2014/main" id="{92372FBB-CAB4-428D-AA85-C838082087AF}"/>
            </a:ext>
          </a:extLst>
        </xdr:cNvPr>
        <xdr:cNvSpPr txBox="1"/>
      </xdr:nvSpPr>
      <xdr:spPr>
        <a:xfrm>
          <a:off x="22199600" y="17875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481" name="フローチャート: 判断 480">
          <a:extLst>
            <a:ext uri="{FF2B5EF4-FFF2-40B4-BE49-F238E27FC236}">
              <a16:creationId xmlns:a16="http://schemas.microsoft.com/office/drawing/2014/main" id="{8F765335-0EA3-4E05-9A9F-89A829A1A863}"/>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482" name="フローチャート: 判断 481">
          <a:extLst>
            <a:ext uri="{FF2B5EF4-FFF2-40B4-BE49-F238E27FC236}">
              <a16:creationId xmlns:a16="http://schemas.microsoft.com/office/drawing/2014/main" id="{FD761A7F-0B38-482D-8126-E7B54E794CCC}"/>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483" name="フローチャート: 判断 482">
          <a:extLst>
            <a:ext uri="{FF2B5EF4-FFF2-40B4-BE49-F238E27FC236}">
              <a16:creationId xmlns:a16="http://schemas.microsoft.com/office/drawing/2014/main" id="{A0117E75-24B1-4461-92D2-FF08A8111B08}"/>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484" name="フローチャート: 判断 483">
          <a:extLst>
            <a:ext uri="{FF2B5EF4-FFF2-40B4-BE49-F238E27FC236}">
              <a16:creationId xmlns:a16="http://schemas.microsoft.com/office/drawing/2014/main" id="{610A2B9C-EA92-4E40-9F9A-8685D07077E3}"/>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485" name="フローチャート: 判断 484">
          <a:extLst>
            <a:ext uri="{FF2B5EF4-FFF2-40B4-BE49-F238E27FC236}">
              <a16:creationId xmlns:a16="http://schemas.microsoft.com/office/drawing/2014/main" id="{424AC304-201F-40CD-9679-A5A5D272C230}"/>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86" name="テキスト ボックス 485">
          <a:extLst>
            <a:ext uri="{FF2B5EF4-FFF2-40B4-BE49-F238E27FC236}">
              <a16:creationId xmlns:a16="http://schemas.microsoft.com/office/drawing/2014/main" id="{10BC579B-9704-4940-ABD5-EED8A626A62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87" name="テキスト ボックス 486">
          <a:extLst>
            <a:ext uri="{FF2B5EF4-FFF2-40B4-BE49-F238E27FC236}">
              <a16:creationId xmlns:a16="http://schemas.microsoft.com/office/drawing/2014/main" id="{AE8465F3-6630-4AC8-8363-1E664E992A6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88" name="テキスト ボックス 487">
          <a:extLst>
            <a:ext uri="{FF2B5EF4-FFF2-40B4-BE49-F238E27FC236}">
              <a16:creationId xmlns:a16="http://schemas.microsoft.com/office/drawing/2014/main" id="{99FA220E-2B61-4953-BB51-4E7C5538CCC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89" name="テキスト ボックス 488">
          <a:extLst>
            <a:ext uri="{FF2B5EF4-FFF2-40B4-BE49-F238E27FC236}">
              <a16:creationId xmlns:a16="http://schemas.microsoft.com/office/drawing/2014/main" id="{F51A0E39-889B-4E55-B314-A25C5F6D293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90" name="テキスト ボックス 489">
          <a:extLst>
            <a:ext uri="{FF2B5EF4-FFF2-40B4-BE49-F238E27FC236}">
              <a16:creationId xmlns:a16="http://schemas.microsoft.com/office/drawing/2014/main" id="{EBB924E4-0E93-445C-9464-BC73F087817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42273</xdr:rowOff>
    </xdr:from>
    <xdr:to>
      <xdr:col>116</xdr:col>
      <xdr:colOff>114300</xdr:colOff>
      <xdr:row>105</xdr:row>
      <xdr:rowOff>143873</xdr:rowOff>
    </xdr:to>
    <xdr:sp macro="" textlink="">
      <xdr:nvSpPr>
        <xdr:cNvPr id="491" name="楕円 490">
          <a:extLst>
            <a:ext uri="{FF2B5EF4-FFF2-40B4-BE49-F238E27FC236}">
              <a16:creationId xmlns:a16="http://schemas.microsoft.com/office/drawing/2014/main" id="{193809C0-153E-4F10-85C1-404F04ADB7D1}"/>
            </a:ext>
          </a:extLst>
        </xdr:cNvPr>
        <xdr:cNvSpPr/>
      </xdr:nvSpPr>
      <xdr:spPr>
        <a:xfrm>
          <a:off x="22110700" y="1804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20700</xdr:rowOff>
    </xdr:from>
    <xdr:ext cx="469744" cy="259045"/>
    <xdr:sp macro="" textlink="">
      <xdr:nvSpPr>
        <xdr:cNvPr id="492" name="【庁舎】&#10;一人当たり面積該当値テキスト">
          <a:extLst>
            <a:ext uri="{FF2B5EF4-FFF2-40B4-BE49-F238E27FC236}">
              <a16:creationId xmlns:a16="http://schemas.microsoft.com/office/drawing/2014/main" id="{A156DFCE-78FA-4BDB-B470-93BA93B83A92}"/>
            </a:ext>
          </a:extLst>
        </xdr:cNvPr>
        <xdr:cNvSpPr txBox="1"/>
      </xdr:nvSpPr>
      <xdr:spPr>
        <a:xfrm>
          <a:off x="22199600" y="18022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50981</xdr:rowOff>
    </xdr:from>
    <xdr:to>
      <xdr:col>112</xdr:col>
      <xdr:colOff>38100</xdr:colOff>
      <xdr:row>105</xdr:row>
      <xdr:rowOff>152581</xdr:rowOff>
    </xdr:to>
    <xdr:sp macro="" textlink="">
      <xdr:nvSpPr>
        <xdr:cNvPr id="493" name="楕円 492">
          <a:extLst>
            <a:ext uri="{FF2B5EF4-FFF2-40B4-BE49-F238E27FC236}">
              <a16:creationId xmlns:a16="http://schemas.microsoft.com/office/drawing/2014/main" id="{C792DD3B-8703-4B85-8A5F-61B297F609F3}"/>
            </a:ext>
          </a:extLst>
        </xdr:cNvPr>
        <xdr:cNvSpPr/>
      </xdr:nvSpPr>
      <xdr:spPr>
        <a:xfrm>
          <a:off x="21272500" y="1805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93073</xdr:rowOff>
    </xdr:from>
    <xdr:to>
      <xdr:col>116</xdr:col>
      <xdr:colOff>63500</xdr:colOff>
      <xdr:row>105</xdr:row>
      <xdr:rowOff>101781</xdr:rowOff>
    </xdr:to>
    <xdr:cxnSp macro="">
      <xdr:nvCxnSpPr>
        <xdr:cNvPr id="494" name="直線コネクタ 493">
          <a:extLst>
            <a:ext uri="{FF2B5EF4-FFF2-40B4-BE49-F238E27FC236}">
              <a16:creationId xmlns:a16="http://schemas.microsoft.com/office/drawing/2014/main" id="{6416494F-D54D-4154-94F0-AED2CFE0E6F8}"/>
            </a:ext>
          </a:extLst>
        </xdr:cNvPr>
        <xdr:cNvCxnSpPr/>
      </xdr:nvCxnSpPr>
      <xdr:spPr>
        <a:xfrm flipV="1">
          <a:off x="21323300" y="18095323"/>
          <a:ext cx="8382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73298</xdr:rowOff>
    </xdr:from>
    <xdr:to>
      <xdr:col>107</xdr:col>
      <xdr:colOff>101600</xdr:colOff>
      <xdr:row>105</xdr:row>
      <xdr:rowOff>3448</xdr:rowOff>
    </xdr:to>
    <xdr:sp macro="" textlink="">
      <xdr:nvSpPr>
        <xdr:cNvPr id="495" name="楕円 494">
          <a:extLst>
            <a:ext uri="{FF2B5EF4-FFF2-40B4-BE49-F238E27FC236}">
              <a16:creationId xmlns:a16="http://schemas.microsoft.com/office/drawing/2014/main" id="{533326CC-22F7-45AA-96A2-51218C321AE3}"/>
            </a:ext>
          </a:extLst>
        </xdr:cNvPr>
        <xdr:cNvSpPr/>
      </xdr:nvSpPr>
      <xdr:spPr>
        <a:xfrm>
          <a:off x="20383500" y="1790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124098</xdr:rowOff>
    </xdr:from>
    <xdr:to>
      <xdr:col>111</xdr:col>
      <xdr:colOff>177800</xdr:colOff>
      <xdr:row>105</xdr:row>
      <xdr:rowOff>101781</xdr:rowOff>
    </xdr:to>
    <xdr:cxnSp macro="">
      <xdr:nvCxnSpPr>
        <xdr:cNvPr id="496" name="直線コネクタ 495">
          <a:extLst>
            <a:ext uri="{FF2B5EF4-FFF2-40B4-BE49-F238E27FC236}">
              <a16:creationId xmlns:a16="http://schemas.microsoft.com/office/drawing/2014/main" id="{4AF962BE-4998-4912-BF5C-6EB32CC17A39}"/>
            </a:ext>
          </a:extLst>
        </xdr:cNvPr>
        <xdr:cNvCxnSpPr/>
      </xdr:nvCxnSpPr>
      <xdr:spPr>
        <a:xfrm>
          <a:off x="20434300" y="17954898"/>
          <a:ext cx="889000" cy="149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87449</xdr:rowOff>
    </xdr:from>
    <xdr:to>
      <xdr:col>102</xdr:col>
      <xdr:colOff>165100</xdr:colOff>
      <xdr:row>105</xdr:row>
      <xdr:rowOff>17599</xdr:rowOff>
    </xdr:to>
    <xdr:sp macro="" textlink="">
      <xdr:nvSpPr>
        <xdr:cNvPr id="497" name="楕円 496">
          <a:extLst>
            <a:ext uri="{FF2B5EF4-FFF2-40B4-BE49-F238E27FC236}">
              <a16:creationId xmlns:a16="http://schemas.microsoft.com/office/drawing/2014/main" id="{2CA24133-F8E2-4E41-8142-A1487A9B6126}"/>
            </a:ext>
          </a:extLst>
        </xdr:cNvPr>
        <xdr:cNvSpPr/>
      </xdr:nvSpPr>
      <xdr:spPr>
        <a:xfrm>
          <a:off x="19494500" y="1791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124098</xdr:rowOff>
    </xdr:from>
    <xdr:to>
      <xdr:col>107</xdr:col>
      <xdr:colOff>50800</xdr:colOff>
      <xdr:row>104</xdr:row>
      <xdr:rowOff>138249</xdr:rowOff>
    </xdr:to>
    <xdr:cxnSp macro="">
      <xdr:nvCxnSpPr>
        <xdr:cNvPr id="498" name="直線コネクタ 497">
          <a:extLst>
            <a:ext uri="{FF2B5EF4-FFF2-40B4-BE49-F238E27FC236}">
              <a16:creationId xmlns:a16="http://schemas.microsoft.com/office/drawing/2014/main" id="{F7CA8612-CD48-456C-882F-47525537186B}"/>
            </a:ext>
          </a:extLst>
        </xdr:cNvPr>
        <xdr:cNvCxnSpPr/>
      </xdr:nvCxnSpPr>
      <xdr:spPr>
        <a:xfrm flipV="1">
          <a:off x="19545300" y="17954898"/>
          <a:ext cx="889000" cy="1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102688</xdr:rowOff>
    </xdr:from>
    <xdr:to>
      <xdr:col>98</xdr:col>
      <xdr:colOff>38100</xdr:colOff>
      <xdr:row>105</xdr:row>
      <xdr:rowOff>32838</xdr:rowOff>
    </xdr:to>
    <xdr:sp macro="" textlink="">
      <xdr:nvSpPr>
        <xdr:cNvPr id="499" name="楕円 498">
          <a:extLst>
            <a:ext uri="{FF2B5EF4-FFF2-40B4-BE49-F238E27FC236}">
              <a16:creationId xmlns:a16="http://schemas.microsoft.com/office/drawing/2014/main" id="{E84782B1-B148-4A83-8108-0A74BE14E332}"/>
            </a:ext>
          </a:extLst>
        </xdr:cNvPr>
        <xdr:cNvSpPr/>
      </xdr:nvSpPr>
      <xdr:spPr>
        <a:xfrm>
          <a:off x="18605500" y="1793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138249</xdr:rowOff>
    </xdr:from>
    <xdr:to>
      <xdr:col>102</xdr:col>
      <xdr:colOff>114300</xdr:colOff>
      <xdr:row>104</xdr:row>
      <xdr:rowOff>153488</xdr:rowOff>
    </xdr:to>
    <xdr:cxnSp macro="">
      <xdr:nvCxnSpPr>
        <xdr:cNvPr id="500" name="直線コネクタ 499">
          <a:extLst>
            <a:ext uri="{FF2B5EF4-FFF2-40B4-BE49-F238E27FC236}">
              <a16:creationId xmlns:a16="http://schemas.microsoft.com/office/drawing/2014/main" id="{2D50411A-30FD-406F-9241-272AE8BD053C}"/>
            </a:ext>
          </a:extLst>
        </xdr:cNvPr>
        <xdr:cNvCxnSpPr/>
      </xdr:nvCxnSpPr>
      <xdr:spPr>
        <a:xfrm flipV="1">
          <a:off x="18656300" y="17969049"/>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501" name="n_1aveValue【庁舎】&#10;一人当たり面積">
          <a:extLst>
            <a:ext uri="{FF2B5EF4-FFF2-40B4-BE49-F238E27FC236}">
              <a16:creationId xmlns:a16="http://schemas.microsoft.com/office/drawing/2014/main" id="{087649DB-6A2F-4AD0-B88D-ADB01497114A}"/>
            </a:ext>
          </a:extLst>
        </xdr:cNvPr>
        <xdr:cNvSpPr txBox="1"/>
      </xdr:nvSpPr>
      <xdr:spPr>
        <a:xfrm>
          <a:off x="21075727" y="1780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502" name="n_2aveValue【庁舎】&#10;一人当たり面積">
          <a:extLst>
            <a:ext uri="{FF2B5EF4-FFF2-40B4-BE49-F238E27FC236}">
              <a16:creationId xmlns:a16="http://schemas.microsoft.com/office/drawing/2014/main" id="{6A7A8C7B-8CFF-46B8-9FF6-91076CC86A16}"/>
            </a:ext>
          </a:extLst>
        </xdr:cNvPr>
        <xdr:cNvSpPr txBox="1"/>
      </xdr:nvSpPr>
      <xdr:spPr>
        <a:xfrm>
          <a:off x="20199427" y="1814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503" name="n_3aveValue【庁舎】&#10;一人当たり面積">
          <a:extLst>
            <a:ext uri="{FF2B5EF4-FFF2-40B4-BE49-F238E27FC236}">
              <a16:creationId xmlns:a16="http://schemas.microsoft.com/office/drawing/2014/main" id="{B93E7D1D-974E-4E7E-9E21-B6858B77B4B7}"/>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144797</xdr:rowOff>
    </xdr:from>
    <xdr:ext cx="469744" cy="259045"/>
    <xdr:sp macro="" textlink="">
      <xdr:nvSpPr>
        <xdr:cNvPr id="504" name="n_4aveValue【庁舎】&#10;一人当たり面積">
          <a:extLst>
            <a:ext uri="{FF2B5EF4-FFF2-40B4-BE49-F238E27FC236}">
              <a16:creationId xmlns:a16="http://schemas.microsoft.com/office/drawing/2014/main" id="{F9C78F4C-3768-47FC-B2BA-10048822A165}"/>
            </a:ext>
          </a:extLst>
        </xdr:cNvPr>
        <xdr:cNvSpPr txBox="1"/>
      </xdr:nvSpPr>
      <xdr:spPr>
        <a:xfrm>
          <a:off x="18421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143708</xdr:rowOff>
    </xdr:from>
    <xdr:ext cx="469744" cy="259045"/>
    <xdr:sp macro="" textlink="">
      <xdr:nvSpPr>
        <xdr:cNvPr id="505" name="n_1mainValue【庁舎】&#10;一人当たり面積">
          <a:extLst>
            <a:ext uri="{FF2B5EF4-FFF2-40B4-BE49-F238E27FC236}">
              <a16:creationId xmlns:a16="http://schemas.microsoft.com/office/drawing/2014/main" id="{E127605A-AAD4-41A2-BEFD-EB2F107C51FF}"/>
            </a:ext>
          </a:extLst>
        </xdr:cNvPr>
        <xdr:cNvSpPr txBox="1"/>
      </xdr:nvSpPr>
      <xdr:spPr>
        <a:xfrm>
          <a:off x="21075727" y="18145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19975</xdr:rowOff>
    </xdr:from>
    <xdr:ext cx="469744" cy="259045"/>
    <xdr:sp macro="" textlink="">
      <xdr:nvSpPr>
        <xdr:cNvPr id="506" name="n_2mainValue【庁舎】&#10;一人当たり面積">
          <a:extLst>
            <a:ext uri="{FF2B5EF4-FFF2-40B4-BE49-F238E27FC236}">
              <a16:creationId xmlns:a16="http://schemas.microsoft.com/office/drawing/2014/main" id="{57B1464A-5548-4AF9-9312-E7B4F8E1254E}"/>
            </a:ext>
          </a:extLst>
        </xdr:cNvPr>
        <xdr:cNvSpPr txBox="1"/>
      </xdr:nvSpPr>
      <xdr:spPr>
        <a:xfrm>
          <a:off x="20199427" y="17679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34126</xdr:rowOff>
    </xdr:from>
    <xdr:ext cx="469744" cy="259045"/>
    <xdr:sp macro="" textlink="">
      <xdr:nvSpPr>
        <xdr:cNvPr id="507" name="n_3mainValue【庁舎】&#10;一人当たり面積">
          <a:extLst>
            <a:ext uri="{FF2B5EF4-FFF2-40B4-BE49-F238E27FC236}">
              <a16:creationId xmlns:a16="http://schemas.microsoft.com/office/drawing/2014/main" id="{3149652C-95C2-46D0-B01C-2312EFC6E163}"/>
            </a:ext>
          </a:extLst>
        </xdr:cNvPr>
        <xdr:cNvSpPr txBox="1"/>
      </xdr:nvSpPr>
      <xdr:spPr>
        <a:xfrm>
          <a:off x="19310427" y="1769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49365</xdr:rowOff>
    </xdr:from>
    <xdr:ext cx="469744" cy="259045"/>
    <xdr:sp macro="" textlink="">
      <xdr:nvSpPr>
        <xdr:cNvPr id="508" name="n_4mainValue【庁舎】&#10;一人当たり面積">
          <a:extLst>
            <a:ext uri="{FF2B5EF4-FFF2-40B4-BE49-F238E27FC236}">
              <a16:creationId xmlns:a16="http://schemas.microsoft.com/office/drawing/2014/main" id="{8F607F4A-305F-43F4-8CD5-4BB8C5F674EE}"/>
            </a:ext>
          </a:extLst>
        </xdr:cNvPr>
        <xdr:cNvSpPr txBox="1"/>
      </xdr:nvSpPr>
      <xdr:spPr>
        <a:xfrm>
          <a:off x="18421427" y="1770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09" name="正方形/長方形 508">
          <a:extLst>
            <a:ext uri="{FF2B5EF4-FFF2-40B4-BE49-F238E27FC236}">
              <a16:creationId xmlns:a16="http://schemas.microsoft.com/office/drawing/2014/main" id="{947CC936-F2A6-4912-AAC1-14ADBE0565E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10" name="正方形/長方形 509">
          <a:extLst>
            <a:ext uri="{FF2B5EF4-FFF2-40B4-BE49-F238E27FC236}">
              <a16:creationId xmlns:a16="http://schemas.microsoft.com/office/drawing/2014/main" id="{D9F0DD76-7EBD-42C1-8A38-C492D7C570F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11" name="テキスト ボックス 510">
          <a:extLst>
            <a:ext uri="{FF2B5EF4-FFF2-40B4-BE49-F238E27FC236}">
              <a16:creationId xmlns:a16="http://schemas.microsoft.com/office/drawing/2014/main" id="{3EB6B855-E303-4C3E-B800-BCF8B4BFFB2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類似団体と比較して有形固定資産減価償却率が特に高くなっている施設は、消防施設である。</a:t>
          </a:r>
          <a:endParaRPr lang="ja-JP" altLang="ja-JP" sz="1400">
            <a:effectLst/>
          </a:endParaRPr>
        </a:p>
        <a:p>
          <a:r>
            <a:rPr kumimoji="1" lang="ja-JP" altLang="ja-JP" sz="1100">
              <a:solidFill>
                <a:schemeClr val="dk1"/>
              </a:solidFill>
              <a:effectLst/>
              <a:latin typeface="+mn-lt"/>
              <a:ea typeface="+mn-ea"/>
              <a:cs typeface="+mn-cs"/>
            </a:rPr>
            <a:t>今後は老朽化が著しい防火水槽の更新や改修に取り組んでいく。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H55" sqref="H55:H57"/>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5631691</v>
      </c>
      <c r="BO4" s="484"/>
      <c r="BP4" s="484"/>
      <c r="BQ4" s="484"/>
      <c r="BR4" s="484"/>
      <c r="BS4" s="484"/>
      <c r="BT4" s="484"/>
      <c r="BU4" s="485"/>
      <c r="BV4" s="483">
        <v>5096529</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4.0999999999999996</v>
      </c>
      <c r="CU4" s="624"/>
      <c r="CV4" s="624"/>
      <c r="CW4" s="624"/>
      <c r="CX4" s="624"/>
      <c r="CY4" s="624"/>
      <c r="CZ4" s="624"/>
      <c r="DA4" s="625"/>
      <c r="DB4" s="623">
        <v>6.1</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5494137</v>
      </c>
      <c r="BO5" s="455"/>
      <c r="BP5" s="455"/>
      <c r="BQ5" s="455"/>
      <c r="BR5" s="455"/>
      <c r="BS5" s="455"/>
      <c r="BT5" s="455"/>
      <c r="BU5" s="456"/>
      <c r="BV5" s="454">
        <v>4851359</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81.900000000000006</v>
      </c>
      <c r="CU5" s="452"/>
      <c r="CV5" s="452"/>
      <c r="CW5" s="452"/>
      <c r="CX5" s="452"/>
      <c r="CY5" s="452"/>
      <c r="CZ5" s="452"/>
      <c r="DA5" s="453"/>
      <c r="DB5" s="451">
        <v>82.2</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137554</v>
      </c>
      <c r="BO6" s="455"/>
      <c r="BP6" s="455"/>
      <c r="BQ6" s="455"/>
      <c r="BR6" s="455"/>
      <c r="BS6" s="455"/>
      <c r="BT6" s="455"/>
      <c r="BU6" s="456"/>
      <c r="BV6" s="454">
        <v>245170</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82.1</v>
      </c>
      <c r="CU6" s="598"/>
      <c r="CV6" s="598"/>
      <c r="CW6" s="598"/>
      <c r="CX6" s="598"/>
      <c r="CY6" s="598"/>
      <c r="CZ6" s="598"/>
      <c r="DA6" s="599"/>
      <c r="DB6" s="597">
        <v>82.6</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16429</v>
      </c>
      <c r="BO7" s="455"/>
      <c r="BP7" s="455"/>
      <c r="BQ7" s="455"/>
      <c r="BR7" s="455"/>
      <c r="BS7" s="455"/>
      <c r="BT7" s="455"/>
      <c r="BU7" s="456"/>
      <c r="BV7" s="454">
        <v>68139</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2974855</v>
      </c>
      <c r="CU7" s="455"/>
      <c r="CV7" s="455"/>
      <c r="CW7" s="455"/>
      <c r="CX7" s="455"/>
      <c r="CY7" s="455"/>
      <c r="CZ7" s="455"/>
      <c r="DA7" s="456"/>
      <c r="DB7" s="454">
        <v>2881442</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121125</v>
      </c>
      <c r="BO8" s="455"/>
      <c r="BP8" s="455"/>
      <c r="BQ8" s="455"/>
      <c r="BR8" s="455"/>
      <c r="BS8" s="455"/>
      <c r="BT8" s="455"/>
      <c r="BU8" s="456"/>
      <c r="BV8" s="454">
        <v>177031</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0.3</v>
      </c>
      <c r="CU8" s="558"/>
      <c r="CV8" s="558"/>
      <c r="CW8" s="558"/>
      <c r="CX8" s="558"/>
      <c r="CY8" s="558"/>
      <c r="CZ8" s="558"/>
      <c r="DA8" s="559"/>
      <c r="DB8" s="557">
        <v>0.3</v>
      </c>
      <c r="DC8" s="558"/>
      <c r="DD8" s="558"/>
      <c r="DE8" s="558"/>
      <c r="DF8" s="558"/>
      <c r="DG8" s="558"/>
      <c r="DH8" s="558"/>
      <c r="DI8" s="559"/>
    </row>
    <row r="9" spans="1:119" ht="18.75" customHeight="1" thickBot="1" x14ac:dyDescent="0.25">
      <c r="A9" s="163"/>
      <c r="B9" s="586" t="s">
        <v>106</v>
      </c>
      <c r="C9" s="587"/>
      <c r="D9" s="587"/>
      <c r="E9" s="587"/>
      <c r="F9" s="587"/>
      <c r="G9" s="587"/>
      <c r="H9" s="587"/>
      <c r="I9" s="587"/>
      <c r="J9" s="587"/>
      <c r="K9" s="505"/>
      <c r="L9" s="588" t="s">
        <v>107</v>
      </c>
      <c r="M9" s="589"/>
      <c r="N9" s="589"/>
      <c r="O9" s="589"/>
      <c r="P9" s="589"/>
      <c r="Q9" s="590"/>
      <c r="R9" s="591">
        <v>5194</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-55906</v>
      </c>
      <c r="BO9" s="455"/>
      <c r="BP9" s="455"/>
      <c r="BQ9" s="455"/>
      <c r="BR9" s="455"/>
      <c r="BS9" s="455"/>
      <c r="BT9" s="455"/>
      <c r="BU9" s="456"/>
      <c r="BV9" s="454">
        <v>-23646</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9.5</v>
      </c>
      <c r="CU9" s="452"/>
      <c r="CV9" s="452"/>
      <c r="CW9" s="452"/>
      <c r="CX9" s="452"/>
      <c r="CY9" s="452"/>
      <c r="CZ9" s="452"/>
      <c r="DA9" s="453"/>
      <c r="DB9" s="451">
        <v>9.1999999999999993</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112</v>
      </c>
      <c r="M10" s="411"/>
      <c r="N10" s="411"/>
      <c r="O10" s="411"/>
      <c r="P10" s="411"/>
      <c r="Q10" s="412"/>
      <c r="R10" s="407">
        <v>5611</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114</v>
      </c>
      <c r="AV10" s="513"/>
      <c r="AW10" s="513"/>
      <c r="AX10" s="513"/>
      <c r="AY10" s="468" t="s">
        <v>115</v>
      </c>
      <c r="AZ10" s="469"/>
      <c r="BA10" s="469"/>
      <c r="BB10" s="469"/>
      <c r="BC10" s="469"/>
      <c r="BD10" s="469"/>
      <c r="BE10" s="469"/>
      <c r="BF10" s="469"/>
      <c r="BG10" s="469"/>
      <c r="BH10" s="469"/>
      <c r="BI10" s="469"/>
      <c r="BJ10" s="469"/>
      <c r="BK10" s="469"/>
      <c r="BL10" s="469"/>
      <c r="BM10" s="470"/>
      <c r="BN10" s="454">
        <v>89048</v>
      </c>
      <c r="BO10" s="455"/>
      <c r="BP10" s="455"/>
      <c r="BQ10" s="455"/>
      <c r="BR10" s="455"/>
      <c r="BS10" s="455"/>
      <c r="BT10" s="455"/>
      <c r="BU10" s="456"/>
      <c r="BV10" s="454">
        <v>101020</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114</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5171</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128000</v>
      </c>
      <c r="BO12" s="455"/>
      <c r="BP12" s="455"/>
      <c r="BQ12" s="455"/>
      <c r="BR12" s="455"/>
      <c r="BS12" s="455"/>
      <c r="BT12" s="455"/>
      <c r="BU12" s="456"/>
      <c r="BV12" s="454">
        <v>285000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130</v>
      </c>
      <c r="N13" s="539"/>
      <c r="O13" s="539"/>
      <c r="P13" s="539"/>
      <c r="Q13" s="540"/>
      <c r="R13" s="541">
        <v>5090</v>
      </c>
      <c r="S13" s="542"/>
      <c r="T13" s="542"/>
      <c r="U13" s="542"/>
      <c r="V13" s="543"/>
      <c r="W13" s="544" t="s">
        <v>131</v>
      </c>
      <c r="X13" s="440"/>
      <c r="Y13" s="440"/>
      <c r="Z13" s="440"/>
      <c r="AA13" s="440"/>
      <c r="AB13" s="441"/>
      <c r="AC13" s="407">
        <v>409</v>
      </c>
      <c r="AD13" s="408"/>
      <c r="AE13" s="408"/>
      <c r="AF13" s="408"/>
      <c r="AG13" s="409"/>
      <c r="AH13" s="407">
        <v>403</v>
      </c>
      <c r="AI13" s="408"/>
      <c r="AJ13" s="408"/>
      <c r="AK13" s="408"/>
      <c r="AL13" s="467"/>
      <c r="AM13" s="511" t="s">
        <v>132</v>
      </c>
      <c r="AN13" s="411"/>
      <c r="AO13" s="411"/>
      <c r="AP13" s="411"/>
      <c r="AQ13" s="411"/>
      <c r="AR13" s="411"/>
      <c r="AS13" s="411"/>
      <c r="AT13" s="412"/>
      <c r="AU13" s="512" t="s">
        <v>114</v>
      </c>
      <c r="AV13" s="513"/>
      <c r="AW13" s="513"/>
      <c r="AX13" s="513"/>
      <c r="AY13" s="468" t="s">
        <v>133</v>
      </c>
      <c r="AZ13" s="469"/>
      <c r="BA13" s="469"/>
      <c r="BB13" s="469"/>
      <c r="BC13" s="469"/>
      <c r="BD13" s="469"/>
      <c r="BE13" s="469"/>
      <c r="BF13" s="469"/>
      <c r="BG13" s="469"/>
      <c r="BH13" s="469"/>
      <c r="BI13" s="469"/>
      <c r="BJ13" s="469"/>
      <c r="BK13" s="469"/>
      <c r="BL13" s="469"/>
      <c r="BM13" s="470"/>
      <c r="BN13" s="454">
        <v>-94858</v>
      </c>
      <c r="BO13" s="455"/>
      <c r="BP13" s="455"/>
      <c r="BQ13" s="455"/>
      <c r="BR13" s="455"/>
      <c r="BS13" s="455"/>
      <c r="BT13" s="455"/>
      <c r="BU13" s="456"/>
      <c r="BV13" s="454">
        <v>-207626</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8.3000000000000007</v>
      </c>
      <c r="CU13" s="452"/>
      <c r="CV13" s="452"/>
      <c r="CW13" s="452"/>
      <c r="CX13" s="452"/>
      <c r="CY13" s="452"/>
      <c r="CZ13" s="452"/>
      <c r="DA13" s="453"/>
      <c r="DB13" s="451">
        <v>7.9</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5245</v>
      </c>
      <c r="S14" s="542"/>
      <c r="T14" s="542"/>
      <c r="U14" s="542"/>
      <c r="V14" s="543"/>
      <c r="W14" s="545"/>
      <c r="X14" s="443"/>
      <c r="Y14" s="443"/>
      <c r="Z14" s="443"/>
      <c r="AA14" s="443"/>
      <c r="AB14" s="444"/>
      <c r="AC14" s="534">
        <v>14.9</v>
      </c>
      <c r="AD14" s="535"/>
      <c r="AE14" s="535"/>
      <c r="AF14" s="535"/>
      <c r="AG14" s="536"/>
      <c r="AH14" s="534">
        <v>14</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130</v>
      </c>
      <c r="N15" s="539"/>
      <c r="O15" s="539"/>
      <c r="P15" s="539"/>
      <c r="Q15" s="540"/>
      <c r="R15" s="541">
        <v>5160</v>
      </c>
      <c r="S15" s="542"/>
      <c r="T15" s="542"/>
      <c r="U15" s="542"/>
      <c r="V15" s="543"/>
      <c r="W15" s="544" t="s">
        <v>137</v>
      </c>
      <c r="X15" s="440"/>
      <c r="Y15" s="440"/>
      <c r="Z15" s="440"/>
      <c r="AA15" s="440"/>
      <c r="AB15" s="441"/>
      <c r="AC15" s="407">
        <v>966</v>
      </c>
      <c r="AD15" s="408"/>
      <c r="AE15" s="408"/>
      <c r="AF15" s="408"/>
      <c r="AG15" s="409"/>
      <c r="AH15" s="407">
        <v>1018</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851729</v>
      </c>
      <c r="BO15" s="484"/>
      <c r="BP15" s="484"/>
      <c r="BQ15" s="484"/>
      <c r="BR15" s="484"/>
      <c r="BS15" s="484"/>
      <c r="BT15" s="484"/>
      <c r="BU15" s="485"/>
      <c r="BV15" s="483">
        <v>806393</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35.200000000000003</v>
      </c>
      <c r="AD16" s="535"/>
      <c r="AE16" s="535"/>
      <c r="AF16" s="535"/>
      <c r="AG16" s="536"/>
      <c r="AH16" s="534">
        <v>35.5</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2760109</v>
      </c>
      <c r="BO16" s="455"/>
      <c r="BP16" s="455"/>
      <c r="BQ16" s="455"/>
      <c r="BR16" s="455"/>
      <c r="BS16" s="455"/>
      <c r="BT16" s="455"/>
      <c r="BU16" s="456"/>
      <c r="BV16" s="454">
        <v>2670150</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143</v>
      </c>
      <c r="N17" s="548"/>
      <c r="O17" s="548"/>
      <c r="P17" s="548"/>
      <c r="Q17" s="549"/>
      <c r="R17" s="531" t="s">
        <v>141</v>
      </c>
      <c r="S17" s="532"/>
      <c r="T17" s="532"/>
      <c r="U17" s="532"/>
      <c r="V17" s="533"/>
      <c r="W17" s="544" t="s">
        <v>144</v>
      </c>
      <c r="X17" s="440"/>
      <c r="Y17" s="440"/>
      <c r="Z17" s="440"/>
      <c r="AA17" s="440"/>
      <c r="AB17" s="441"/>
      <c r="AC17" s="407">
        <v>1373</v>
      </c>
      <c r="AD17" s="408"/>
      <c r="AE17" s="408"/>
      <c r="AF17" s="408"/>
      <c r="AG17" s="409"/>
      <c r="AH17" s="407">
        <v>1450</v>
      </c>
      <c r="AI17" s="408"/>
      <c r="AJ17" s="408"/>
      <c r="AK17" s="408"/>
      <c r="AL17" s="467"/>
      <c r="AM17" s="511"/>
      <c r="AN17" s="411"/>
      <c r="AO17" s="411"/>
      <c r="AP17" s="411"/>
      <c r="AQ17" s="411"/>
      <c r="AR17" s="411"/>
      <c r="AS17" s="411"/>
      <c r="AT17" s="412"/>
      <c r="AU17" s="512"/>
      <c r="AV17" s="513"/>
      <c r="AW17" s="513"/>
      <c r="AX17" s="513"/>
      <c r="AY17" s="468" t="s">
        <v>145</v>
      </c>
      <c r="AZ17" s="469"/>
      <c r="BA17" s="469"/>
      <c r="BB17" s="469"/>
      <c r="BC17" s="469"/>
      <c r="BD17" s="469"/>
      <c r="BE17" s="469"/>
      <c r="BF17" s="469"/>
      <c r="BG17" s="469"/>
      <c r="BH17" s="469"/>
      <c r="BI17" s="469"/>
      <c r="BJ17" s="469"/>
      <c r="BK17" s="469"/>
      <c r="BL17" s="469"/>
      <c r="BM17" s="470"/>
      <c r="BN17" s="454">
        <v>1062441</v>
      </c>
      <c r="BO17" s="455"/>
      <c r="BP17" s="455"/>
      <c r="BQ17" s="455"/>
      <c r="BR17" s="455"/>
      <c r="BS17" s="455"/>
      <c r="BT17" s="455"/>
      <c r="BU17" s="456"/>
      <c r="BV17" s="454">
        <v>1002967</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146</v>
      </c>
      <c r="C18" s="505"/>
      <c r="D18" s="505"/>
      <c r="E18" s="506"/>
      <c r="F18" s="506"/>
      <c r="G18" s="506"/>
      <c r="H18" s="506"/>
      <c r="I18" s="506"/>
      <c r="J18" s="506"/>
      <c r="K18" s="506"/>
      <c r="L18" s="507">
        <v>225.52</v>
      </c>
      <c r="M18" s="507"/>
      <c r="N18" s="507"/>
      <c r="O18" s="507"/>
      <c r="P18" s="507"/>
      <c r="Q18" s="507"/>
      <c r="R18" s="508"/>
      <c r="S18" s="508"/>
      <c r="T18" s="508"/>
      <c r="U18" s="508"/>
      <c r="V18" s="509"/>
      <c r="W18" s="525"/>
      <c r="X18" s="526"/>
      <c r="Y18" s="526"/>
      <c r="Z18" s="526"/>
      <c r="AA18" s="526"/>
      <c r="AB18" s="550"/>
      <c r="AC18" s="424">
        <v>50</v>
      </c>
      <c r="AD18" s="425"/>
      <c r="AE18" s="425"/>
      <c r="AF18" s="425"/>
      <c r="AG18" s="510"/>
      <c r="AH18" s="424">
        <v>50.5</v>
      </c>
      <c r="AI18" s="425"/>
      <c r="AJ18" s="425"/>
      <c r="AK18" s="425"/>
      <c r="AL18" s="426"/>
      <c r="AM18" s="511"/>
      <c r="AN18" s="411"/>
      <c r="AO18" s="411"/>
      <c r="AP18" s="411"/>
      <c r="AQ18" s="411"/>
      <c r="AR18" s="411"/>
      <c r="AS18" s="411"/>
      <c r="AT18" s="412"/>
      <c r="AU18" s="512"/>
      <c r="AV18" s="513"/>
      <c r="AW18" s="513"/>
      <c r="AX18" s="513"/>
      <c r="AY18" s="468" t="s">
        <v>147</v>
      </c>
      <c r="AZ18" s="469"/>
      <c r="BA18" s="469"/>
      <c r="BB18" s="469"/>
      <c r="BC18" s="469"/>
      <c r="BD18" s="469"/>
      <c r="BE18" s="469"/>
      <c r="BF18" s="469"/>
      <c r="BG18" s="469"/>
      <c r="BH18" s="469"/>
      <c r="BI18" s="469"/>
      <c r="BJ18" s="469"/>
      <c r="BK18" s="469"/>
      <c r="BL18" s="469"/>
      <c r="BM18" s="470"/>
      <c r="BN18" s="454">
        <v>2474633</v>
      </c>
      <c r="BO18" s="455"/>
      <c r="BP18" s="455"/>
      <c r="BQ18" s="455"/>
      <c r="BR18" s="455"/>
      <c r="BS18" s="455"/>
      <c r="BT18" s="455"/>
      <c r="BU18" s="456"/>
      <c r="BV18" s="454">
        <v>2421289</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148</v>
      </c>
      <c r="C19" s="505"/>
      <c r="D19" s="505"/>
      <c r="E19" s="506"/>
      <c r="F19" s="506"/>
      <c r="G19" s="506"/>
      <c r="H19" s="506"/>
      <c r="I19" s="506"/>
      <c r="J19" s="506"/>
      <c r="K19" s="506"/>
      <c r="L19" s="514">
        <v>23</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149</v>
      </c>
      <c r="AZ19" s="469"/>
      <c r="BA19" s="469"/>
      <c r="BB19" s="469"/>
      <c r="BC19" s="469"/>
      <c r="BD19" s="469"/>
      <c r="BE19" s="469"/>
      <c r="BF19" s="469"/>
      <c r="BG19" s="469"/>
      <c r="BH19" s="469"/>
      <c r="BI19" s="469"/>
      <c r="BJ19" s="469"/>
      <c r="BK19" s="469"/>
      <c r="BL19" s="469"/>
      <c r="BM19" s="470"/>
      <c r="BN19" s="454">
        <v>3691370</v>
      </c>
      <c r="BO19" s="455"/>
      <c r="BP19" s="455"/>
      <c r="BQ19" s="455"/>
      <c r="BR19" s="455"/>
      <c r="BS19" s="455"/>
      <c r="BT19" s="455"/>
      <c r="BU19" s="456"/>
      <c r="BV19" s="454">
        <v>3818651</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150</v>
      </c>
      <c r="C20" s="505"/>
      <c r="D20" s="505"/>
      <c r="E20" s="506"/>
      <c r="F20" s="506"/>
      <c r="G20" s="506"/>
      <c r="H20" s="506"/>
      <c r="I20" s="506"/>
      <c r="J20" s="506"/>
      <c r="K20" s="506"/>
      <c r="L20" s="514">
        <v>1671</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151</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152</v>
      </c>
      <c r="C22" s="431"/>
      <c r="D22" s="432"/>
      <c r="E22" s="439" t="s">
        <v>1</v>
      </c>
      <c r="F22" s="440"/>
      <c r="G22" s="440"/>
      <c r="H22" s="440"/>
      <c r="I22" s="440"/>
      <c r="J22" s="440"/>
      <c r="K22" s="441"/>
      <c r="L22" s="439" t="s">
        <v>153</v>
      </c>
      <c r="M22" s="440"/>
      <c r="N22" s="440"/>
      <c r="O22" s="440"/>
      <c r="P22" s="441"/>
      <c r="Q22" s="445" t="s">
        <v>154</v>
      </c>
      <c r="R22" s="446"/>
      <c r="S22" s="446"/>
      <c r="T22" s="446"/>
      <c r="U22" s="446"/>
      <c r="V22" s="447"/>
      <c r="W22" s="496" t="s">
        <v>155</v>
      </c>
      <c r="X22" s="431"/>
      <c r="Y22" s="432"/>
      <c r="Z22" s="439" t="s">
        <v>1</v>
      </c>
      <c r="AA22" s="440"/>
      <c r="AB22" s="440"/>
      <c r="AC22" s="440"/>
      <c r="AD22" s="440"/>
      <c r="AE22" s="440"/>
      <c r="AF22" s="440"/>
      <c r="AG22" s="441"/>
      <c r="AH22" s="457" t="s">
        <v>156</v>
      </c>
      <c r="AI22" s="440"/>
      <c r="AJ22" s="440"/>
      <c r="AK22" s="440"/>
      <c r="AL22" s="441"/>
      <c r="AM22" s="457" t="s">
        <v>157</v>
      </c>
      <c r="AN22" s="458"/>
      <c r="AO22" s="458"/>
      <c r="AP22" s="458"/>
      <c r="AQ22" s="458"/>
      <c r="AR22" s="459"/>
      <c r="AS22" s="445" t="s">
        <v>154</v>
      </c>
      <c r="AT22" s="446"/>
      <c r="AU22" s="446"/>
      <c r="AV22" s="446"/>
      <c r="AW22" s="446"/>
      <c r="AX22" s="463"/>
      <c r="AY22" s="480" t="s">
        <v>158</v>
      </c>
      <c r="AZ22" s="481"/>
      <c r="BA22" s="481"/>
      <c r="BB22" s="481"/>
      <c r="BC22" s="481"/>
      <c r="BD22" s="481"/>
      <c r="BE22" s="481"/>
      <c r="BF22" s="481"/>
      <c r="BG22" s="481"/>
      <c r="BH22" s="481"/>
      <c r="BI22" s="481"/>
      <c r="BJ22" s="481"/>
      <c r="BK22" s="481"/>
      <c r="BL22" s="481"/>
      <c r="BM22" s="482"/>
      <c r="BN22" s="483">
        <v>4273566</v>
      </c>
      <c r="BO22" s="484"/>
      <c r="BP22" s="484"/>
      <c r="BQ22" s="484"/>
      <c r="BR22" s="484"/>
      <c r="BS22" s="484"/>
      <c r="BT22" s="484"/>
      <c r="BU22" s="485"/>
      <c r="BV22" s="483">
        <v>3705938</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159</v>
      </c>
      <c r="AZ23" s="469"/>
      <c r="BA23" s="469"/>
      <c r="BB23" s="469"/>
      <c r="BC23" s="469"/>
      <c r="BD23" s="469"/>
      <c r="BE23" s="469"/>
      <c r="BF23" s="469"/>
      <c r="BG23" s="469"/>
      <c r="BH23" s="469"/>
      <c r="BI23" s="469"/>
      <c r="BJ23" s="469"/>
      <c r="BK23" s="469"/>
      <c r="BL23" s="469"/>
      <c r="BM23" s="470"/>
      <c r="BN23" s="454">
        <v>3482089</v>
      </c>
      <c r="BO23" s="455"/>
      <c r="BP23" s="455"/>
      <c r="BQ23" s="455"/>
      <c r="BR23" s="455"/>
      <c r="BS23" s="455"/>
      <c r="BT23" s="455"/>
      <c r="BU23" s="456"/>
      <c r="BV23" s="454">
        <v>3086061</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160</v>
      </c>
      <c r="F24" s="411"/>
      <c r="G24" s="411"/>
      <c r="H24" s="411"/>
      <c r="I24" s="411"/>
      <c r="J24" s="411"/>
      <c r="K24" s="412"/>
      <c r="L24" s="407">
        <v>1</v>
      </c>
      <c r="M24" s="408"/>
      <c r="N24" s="408"/>
      <c r="O24" s="408"/>
      <c r="P24" s="409"/>
      <c r="Q24" s="407">
        <v>6545</v>
      </c>
      <c r="R24" s="408"/>
      <c r="S24" s="408"/>
      <c r="T24" s="408"/>
      <c r="U24" s="408"/>
      <c r="V24" s="409"/>
      <c r="W24" s="497"/>
      <c r="X24" s="434"/>
      <c r="Y24" s="435"/>
      <c r="Z24" s="410" t="s">
        <v>161</v>
      </c>
      <c r="AA24" s="411"/>
      <c r="AB24" s="411"/>
      <c r="AC24" s="411"/>
      <c r="AD24" s="411"/>
      <c r="AE24" s="411"/>
      <c r="AF24" s="411"/>
      <c r="AG24" s="412"/>
      <c r="AH24" s="407">
        <v>74</v>
      </c>
      <c r="AI24" s="408"/>
      <c r="AJ24" s="408"/>
      <c r="AK24" s="408"/>
      <c r="AL24" s="409"/>
      <c r="AM24" s="407">
        <v>232138</v>
      </c>
      <c r="AN24" s="408"/>
      <c r="AO24" s="408"/>
      <c r="AP24" s="408"/>
      <c r="AQ24" s="408"/>
      <c r="AR24" s="409"/>
      <c r="AS24" s="407">
        <v>3137</v>
      </c>
      <c r="AT24" s="408"/>
      <c r="AU24" s="408"/>
      <c r="AV24" s="408"/>
      <c r="AW24" s="408"/>
      <c r="AX24" s="467"/>
      <c r="AY24" s="427" t="s">
        <v>162</v>
      </c>
      <c r="AZ24" s="428"/>
      <c r="BA24" s="428"/>
      <c r="BB24" s="428"/>
      <c r="BC24" s="428"/>
      <c r="BD24" s="428"/>
      <c r="BE24" s="428"/>
      <c r="BF24" s="428"/>
      <c r="BG24" s="428"/>
      <c r="BH24" s="428"/>
      <c r="BI24" s="428"/>
      <c r="BJ24" s="428"/>
      <c r="BK24" s="428"/>
      <c r="BL24" s="428"/>
      <c r="BM24" s="429"/>
      <c r="BN24" s="454">
        <v>2997646</v>
      </c>
      <c r="BO24" s="455"/>
      <c r="BP24" s="455"/>
      <c r="BQ24" s="455"/>
      <c r="BR24" s="455"/>
      <c r="BS24" s="455"/>
      <c r="BT24" s="455"/>
      <c r="BU24" s="456"/>
      <c r="BV24" s="454">
        <v>2277240</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163</v>
      </c>
      <c r="F25" s="411"/>
      <c r="G25" s="411"/>
      <c r="H25" s="411"/>
      <c r="I25" s="411"/>
      <c r="J25" s="411"/>
      <c r="K25" s="412"/>
      <c r="L25" s="407">
        <v>1</v>
      </c>
      <c r="M25" s="408"/>
      <c r="N25" s="408"/>
      <c r="O25" s="408"/>
      <c r="P25" s="409"/>
      <c r="Q25" s="407">
        <v>5236</v>
      </c>
      <c r="R25" s="408"/>
      <c r="S25" s="408"/>
      <c r="T25" s="408"/>
      <c r="U25" s="408"/>
      <c r="V25" s="409"/>
      <c r="W25" s="497"/>
      <c r="X25" s="434"/>
      <c r="Y25" s="435"/>
      <c r="Z25" s="410" t="s">
        <v>164</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165</v>
      </c>
      <c r="AZ25" s="481"/>
      <c r="BA25" s="481"/>
      <c r="BB25" s="481"/>
      <c r="BC25" s="481"/>
      <c r="BD25" s="481"/>
      <c r="BE25" s="481"/>
      <c r="BF25" s="481"/>
      <c r="BG25" s="481"/>
      <c r="BH25" s="481"/>
      <c r="BI25" s="481"/>
      <c r="BJ25" s="481"/>
      <c r="BK25" s="481"/>
      <c r="BL25" s="481"/>
      <c r="BM25" s="482"/>
      <c r="BN25" s="483">
        <v>39656</v>
      </c>
      <c r="BO25" s="484"/>
      <c r="BP25" s="484"/>
      <c r="BQ25" s="484"/>
      <c r="BR25" s="484"/>
      <c r="BS25" s="484"/>
      <c r="BT25" s="484"/>
      <c r="BU25" s="485"/>
      <c r="BV25" s="483">
        <v>107516</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166</v>
      </c>
      <c r="F26" s="411"/>
      <c r="G26" s="411"/>
      <c r="H26" s="411"/>
      <c r="I26" s="411"/>
      <c r="J26" s="411"/>
      <c r="K26" s="412"/>
      <c r="L26" s="407">
        <v>1</v>
      </c>
      <c r="M26" s="408"/>
      <c r="N26" s="408"/>
      <c r="O26" s="408"/>
      <c r="P26" s="409"/>
      <c r="Q26" s="407">
        <v>4848</v>
      </c>
      <c r="R26" s="408"/>
      <c r="S26" s="408"/>
      <c r="T26" s="408"/>
      <c r="U26" s="408"/>
      <c r="V26" s="409"/>
      <c r="W26" s="497"/>
      <c r="X26" s="434"/>
      <c r="Y26" s="435"/>
      <c r="Z26" s="410" t="s">
        <v>167</v>
      </c>
      <c r="AA26" s="465"/>
      <c r="AB26" s="465"/>
      <c r="AC26" s="465"/>
      <c r="AD26" s="465"/>
      <c r="AE26" s="465"/>
      <c r="AF26" s="465"/>
      <c r="AG26" s="466"/>
      <c r="AH26" s="407">
        <v>1</v>
      </c>
      <c r="AI26" s="408"/>
      <c r="AJ26" s="408"/>
      <c r="AK26" s="408"/>
      <c r="AL26" s="409"/>
      <c r="AM26" s="407" t="s">
        <v>168</v>
      </c>
      <c r="AN26" s="408"/>
      <c r="AO26" s="408"/>
      <c r="AP26" s="408"/>
      <c r="AQ26" s="408"/>
      <c r="AR26" s="409"/>
      <c r="AS26" s="407" t="s">
        <v>168</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2900</v>
      </c>
      <c r="R27" s="408"/>
      <c r="S27" s="408"/>
      <c r="T27" s="408"/>
      <c r="U27" s="408"/>
      <c r="V27" s="409"/>
      <c r="W27" s="497"/>
      <c r="X27" s="434"/>
      <c r="Y27" s="435"/>
      <c r="Z27" s="410" t="s">
        <v>171</v>
      </c>
      <c r="AA27" s="411"/>
      <c r="AB27" s="411"/>
      <c r="AC27" s="411"/>
      <c r="AD27" s="411"/>
      <c r="AE27" s="411"/>
      <c r="AF27" s="411"/>
      <c r="AG27" s="412"/>
      <c r="AH27" s="407">
        <v>8</v>
      </c>
      <c r="AI27" s="408"/>
      <c r="AJ27" s="408"/>
      <c r="AK27" s="408"/>
      <c r="AL27" s="409"/>
      <c r="AM27" s="407">
        <v>24027</v>
      </c>
      <c r="AN27" s="408"/>
      <c r="AO27" s="408"/>
      <c r="AP27" s="408"/>
      <c r="AQ27" s="408"/>
      <c r="AR27" s="409"/>
      <c r="AS27" s="407">
        <v>3003</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v>143422</v>
      </c>
      <c r="BO27" s="489"/>
      <c r="BP27" s="489"/>
      <c r="BQ27" s="489"/>
      <c r="BR27" s="489"/>
      <c r="BS27" s="489"/>
      <c r="BT27" s="489"/>
      <c r="BU27" s="490"/>
      <c r="BV27" s="488">
        <v>143422</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173</v>
      </c>
      <c r="F28" s="411"/>
      <c r="G28" s="411"/>
      <c r="H28" s="411"/>
      <c r="I28" s="411"/>
      <c r="J28" s="411"/>
      <c r="K28" s="412"/>
      <c r="L28" s="407">
        <v>1</v>
      </c>
      <c r="M28" s="408"/>
      <c r="N28" s="408"/>
      <c r="O28" s="408"/>
      <c r="P28" s="409"/>
      <c r="Q28" s="407">
        <v>2450</v>
      </c>
      <c r="R28" s="408"/>
      <c r="S28" s="408"/>
      <c r="T28" s="408"/>
      <c r="U28" s="408"/>
      <c r="V28" s="409"/>
      <c r="W28" s="497"/>
      <c r="X28" s="434"/>
      <c r="Y28" s="435"/>
      <c r="Z28" s="410" t="s">
        <v>174</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1081310</v>
      </c>
      <c r="BO28" s="484"/>
      <c r="BP28" s="484"/>
      <c r="BQ28" s="484"/>
      <c r="BR28" s="484"/>
      <c r="BS28" s="484"/>
      <c r="BT28" s="484"/>
      <c r="BU28" s="485"/>
      <c r="BV28" s="483">
        <v>1120262</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176</v>
      </c>
      <c r="F29" s="411"/>
      <c r="G29" s="411"/>
      <c r="H29" s="411"/>
      <c r="I29" s="411"/>
      <c r="J29" s="411"/>
      <c r="K29" s="412"/>
      <c r="L29" s="407">
        <v>8</v>
      </c>
      <c r="M29" s="408"/>
      <c r="N29" s="408"/>
      <c r="O29" s="408"/>
      <c r="P29" s="409"/>
      <c r="Q29" s="407">
        <v>2350</v>
      </c>
      <c r="R29" s="408"/>
      <c r="S29" s="408"/>
      <c r="T29" s="408"/>
      <c r="U29" s="408"/>
      <c r="V29" s="409"/>
      <c r="W29" s="498"/>
      <c r="X29" s="499"/>
      <c r="Y29" s="500"/>
      <c r="Z29" s="410" t="s">
        <v>177</v>
      </c>
      <c r="AA29" s="411"/>
      <c r="AB29" s="411"/>
      <c r="AC29" s="411"/>
      <c r="AD29" s="411"/>
      <c r="AE29" s="411"/>
      <c r="AF29" s="411"/>
      <c r="AG29" s="412"/>
      <c r="AH29" s="407">
        <v>82</v>
      </c>
      <c r="AI29" s="408"/>
      <c r="AJ29" s="408"/>
      <c r="AK29" s="408"/>
      <c r="AL29" s="409"/>
      <c r="AM29" s="407">
        <v>256165</v>
      </c>
      <c r="AN29" s="408"/>
      <c r="AO29" s="408"/>
      <c r="AP29" s="408"/>
      <c r="AQ29" s="408"/>
      <c r="AR29" s="409"/>
      <c r="AS29" s="407">
        <v>3124</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v>93865</v>
      </c>
      <c r="BO29" s="455"/>
      <c r="BP29" s="455"/>
      <c r="BQ29" s="455"/>
      <c r="BR29" s="455"/>
      <c r="BS29" s="455"/>
      <c r="BT29" s="455"/>
      <c r="BU29" s="456"/>
      <c r="BV29" s="454">
        <v>84894</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99</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1256816</v>
      </c>
      <c r="BO30" s="489"/>
      <c r="BP30" s="489"/>
      <c r="BQ30" s="489"/>
      <c r="BR30" s="489"/>
      <c r="BS30" s="489"/>
      <c r="BT30" s="489"/>
      <c r="BU30" s="490"/>
      <c r="BV30" s="488">
        <v>1154457</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186</v>
      </c>
      <c r="D33" s="406"/>
      <c r="E33" s="405" t="s">
        <v>187</v>
      </c>
      <c r="F33" s="405"/>
      <c r="G33" s="405"/>
      <c r="H33" s="405"/>
      <c r="I33" s="405"/>
      <c r="J33" s="405"/>
      <c r="K33" s="405"/>
      <c r="L33" s="405"/>
      <c r="M33" s="405"/>
      <c r="N33" s="405"/>
      <c r="O33" s="405"/>
      <c r="P33" s="405"/>
      <c r="Q33" s="405"/>
      <c r="R33" s="405"/>
      <c r="S33" s="405"/>
      <c r="T33" s="188"/>
      <c r="U33" s="406" t="s">
        <v>186</v>
      </c>
      <c r="V33" s="406"/>
      <c r="W33" s="405" t="s">
        <v>187</v>
      </c>
      <c r="X33" s="405"/>
      <c r="Y33" s="405"/>
      <c r="Z33" s="405"/>
      <c r="AA33" s="405"/>
      <c r="AB33" s="405"/>
      <c r="AC33" s="405"/>
      <c r="AD33" s="405"/>
      <c r="AE33" s="405"/>
      <c r="AF33" s="405"/>
      <c r="AG33" s="405"/>
      <c r="AH33" s="405"/>
      <c r="AI33" s="405"/>
      <c r="AJ33" s="405"/>
      <c r="AK33" s="405"/>
      <c r="AL33" s="188"/>
      <c r="AM33" s="406" t="s">
        <v>186</v>
      </c>
      <c r="AN33" s="406"/>
      <c r="AO33" s="405" t="s">
        <v>187</v>
      </c>
      <c r="AP33" s="405"/>
      <c r="AQ33" s="405"/>
      <c r="AR33" s="405"/>
      <c r="AS33" s="405"/>
      <c r="AT33" s="405"/>
      <c r="AU33" s="405"/>
      <c r="AV33" s="405"/>
      <c r="AW33" s="405"/>
      <c r="AX33" s="405"/>
      <c r="AY33" s="405"/>
      <c r="AZ33" s="405"/>
      <c r="BA33" s="405"/>
      <c r="BB33" s="405"/>
      <c r="BC33" s="405"/>
      <c r="BD33" s="189"/>
      <c r="BE33" s="405" t="s">
        <v>188</v>
      </c>
      <c r="BF33" s="405"/>
      <c r="BG33" s="405" t="s">
        <v>189</v>
      </c>
      <c r="BH33" s="405"/>
      <c r="BI33" s="405"/>
      <c r="BJ33" s="405"/>
      <c r="BK33" s="405"/>
      <c r="BL33" s="405"/>
      <c r="BM33" s="405"/>
      <c r="BN33" s="405"/>
      <c r="BO33" s="405"/>
      <c r="BP33" s="405"/>
      <c r="BQ33" s="405"/>
      <c r="BR33" s="405"/>
      <c r="BS33" s="405"/>
      <c r="BT33" s="405"/>
      <c r="BU33" s="405"/>
      <c r="BV33" s="189"/>
      <c r="BW33" s="406" t="s">
        <v>188</v>
      </c>
      <c r="BX33" s="406"/>
      <c r="BY33" s="405" t="s">
        <v>190</v>
      </c>
      <c r="BZ33" s="405"/>
      <c r="CA33" s="405"/>
      <c r="CB33" s="405"/>
      <c r="CC33" s="405"/>
      <c r="CD33" s="405"/>
      <c r="CE33" s="405"/>
      <c r="CF33" s="405"/>
      <c r="CG33" s="405"/>
      <c r="CH33" s="405"/>
      <c r="CI33" s="405"/>
      <c r="CJ33" s="405"/>
      <c r="CK33" s="405"/>
      <c r="CL33" s="405"/>
      <c r="CM33" s="405"/>
      <c r="CN33" s="188"/>
      <c r="CO33" s="406" t="s">
        <v>186</v>
      </c>
      <c r="CP33" s="406"/>
      <c r="CQ33" s="405" t="s">
        <v>191</v>
      </c>
      <c r="CR33" s="405"/>
      <c r="CS33" s="405"/>
      <c r="CT33" s="405"/>
      <c r="CU33" s="405"/>
      <c r="CV33" s="405"/>
      <c r="CW33" s="405"/>
      <c r="CX33" s="405"/>
      <c r="CY33" s="405"/>
      <c r="CZ33" s="405"/>
      <c r="DA33" s="405"/>
      <c r="DB33" s="405"/>
      <c r="DC33" s="405"/>
      <c r="DD33" s="405"/>
      <c r="DE33" s="405"/>
      <c r="DF33" s="188"/>
      <c r="DG33" s="404" t="s">
        <v>192</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2</v>
      </c>
      <c r="V34" s="402"/>
      <c r="W34" s="403" t="str">
        <f>IF('各会計、関係団体の財政状況及び健全化判断比率'!B28="","",'各会計、関係団体の財政状況及び健全化判断比率'!B28)</f>
        <v>国民健康保険特別会計（事業勘定）</v>
      </c>
      <c r="X34" s="403"/>
      <c r="Y34" s="403"/>
      <c r="Z34" s="403"/>
      <c r="AA34" s="403"/>
      <c r="AB34" s="403"/>
      <c r="AC34" s="403"/>
      <c r="AD34" s="403"/>
      <c r="AE34" s="403"/>
      <c r="AF34" s="403"/>
      <c r="AG34" s="403"/>
      <c r="AH34" s="403"/>
      <c r="AI34" s="403"/>
      <c r="AJ34" s="403"/>
      <c r="AK34" s="403"/>
      <c r="AL34" s="163"/>
      <c r="AM34" s="402">
        <f>IF(AO34="","",MAX(C34:D43,U34:V43)+1)</f>
        <v>6</v>
      </c>
      <c r="AN34" s="402"/>
      <c r="AO34" s="403" t="str">
        <f>IF('各会計、関係団体の財政状況及び健全化判断比率'!B32="","",'各会計、関係団体の財政状況及び健全化判断比率'!B32)</f>
        <v>水道事業会計</v>
      </c>
      <c r="AP34" s="403"/>
      <c r="AQ34" s="403"/>
      <c r="AR34" s="403"/>
      <c r="AS34" s="403"/>
      <c r="AT34" s="403"/>
      <c r="AU34" s="403"/>
      <c r="AV34" s="403"/>
      <c r="AW34" s="403"/>
      <c r="AX34" s="403"/>
      <c r="AY34" s="403"/>
      <c r="AZ34" s="403"/>
      <c r="BA34" s="403"/>
      <c r="BB34" s="403"/>
      <c r="BC34" s="403"/>
      <c r="BD34" s="163"/>
      <c r="BE34" s="402">
        <f>IF(BG34="","",MAX(C34:D43,U34:V43,AM34:AN43)+1)</f>
        <v>8</v>
      </c>
      <c r="BF34" s="402"/>
      <c r="BG34" s="403" t="str">
        <f>IF('各会計、関係団体の財政状況及び健全化判断比率'!B34="","",'各会計、関係団体の財政状況及び健全化判断比率'!B34)</f>
        <v>二岐専用水道特別会計</v>
      </c>
      <c r="BH34" s="403"/>
      <c r="BI34" s="403"/>
      <c r="BJ34" s="403"/>
      <c r="BK34" s="403"/>
      <c r="BL34" s="403"/>
      <c r="BM34" s="403"/>
      <c r="BN34" s="403"/>
      <c r="BO34" s="403"/>
      <c r="BP34" s="403"/>
      <c r="BQ34" s="403"/>
      <c r="BR34" s="403"/>
      <c r="BS34" s="403"/>
      <c r="BT34" s="403"/>
      <c r="BU34" s="403"/>
      <c r="BV34" s="163"/>
      <c r="BW34" s="402">
        <f>IF(BY34="","",MAX(C34:D43,U34:V43,AM34:AN43,BE34:BF43)+1)</f>
        <v>10</v>
      </c>
      <c r="BX34" s="402"/>
      <c r="BY34" s="403" t="str">
        <f>IF('各会計、関係団体の財政状況及び健全化判断比率'!B68="","",'各会計、関係団体の財政状況及び健全化判断比率'!B68)</f>
        <v>公立岩瀬病院企業団</v>
      </c>
      <c r="BZ34" s="403"/>
      <c r="CA34" s="403"/>
      <c r="CB34" s="403"/>
      <c r="CC34" s="403"/>
      <c r="CD34" s="403"/>
      <c r="CE34" s="403"/>
      <c r="CF34" s="403"/>
      <c r="CG34" s="403"/>
      <c r="CH34" s="403"/>
      <c r="CI34" s="403"/>
      <c r="CJ34" s="403"/>
      <c r="CK34" s="403"/>
      <c r="CL34" s="403"/>
      <c r="CM34" s="403"/>
      <c r="CN34" s="163"/>
      <c r="CO34" s="402">
        <f>IF(CQ34="","",MAX(C34:D43,U34:V43,AM34:AN43,BE34:BF43,BW34:BX43)+1)</f>
        <v>20</v>
      </c>
      <c r="CP34" s="402"/>
      <c r="CQ34" s="403" t="str">
        <f>IF('各会計、関係団体の財政状況及び健全化判断比率'!BS7="","",'各会計、関係団体の財政状況及び健全化判断比率'!BS7)</f>
        <v>(株)天栄村振興公社</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2">
      <c r="A35" s="163"/>
      <c r="B35" s="187"/>
      <c r="C35" s="402" t="str">
        <f>IF(E35="","",C34+1)</f>
        <v/>
      </c>
      <c r="D35" s="402"/>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63"/>
      <c r="U35" s="402">
        <f>IF(W35="","",U34+1)</f>
        <v>3</v>
      </c>
      <c r="V35" s="402"/>
      <c r="W35" s="403" t="str">
        <f>IF('各会計、関係団体の財政状況及び健全化判断比率'!B29="","",'各会計、関係団体の財政状況及び健全化判断比率'!B29)</f>
        <v>国民健康保険特別会計（直診勘定）</v>
      </c>
      <c r="X35" s="403"/>
      <c r="Y35" s="403"/>
      <c r="Z35" s="403"/>
      <c r="AA35" s="403"/>
      <c r="AB35" s="403"/>
      <c r="AC35" s="403"/>
      <c r="AD35" s="403"/>
      <c r="AE35" s="403"/>
      <c r="AF35" s="403"/>
      <c r="AG35" s="403"/>
      <c r="AH35" s="403"/>
      <c r="AI35" s="403"/>
      <c r="AJ35" s="403"/>
      <c r="AK35" s="403"/>
      <c r="AL35" s="163"/>
      <c r="AM35" s="402">
        <f t="shared" ref="AM35:AM43" si="0">IF(AO35="","",AM34+1)</f>
        <v>7</v>
      </c>
      <c r="AN35" s="402"/>
      <c r="AO35" s="403" t="str">
        <f>IF('各会計、関係団体の財政状況及び健全化判断比率'!B33="","",'各会計、関係団体の財政状況及び健全化判断比率'!B33)</f>
        <v>下水道事業会計</v>
      </c>
      <c r="AP35" s="403"/>
      <c r="AQ35" s="403"/>
      <c r="AR35" s="403"/>
      <c r="AS35" s="403"/>
      <c r="AT35" s="403"/>
      <c r="AU35" s="403"/>
      <c r="AV35" s="403"/>
      <c r="AW35" s="403"/>
      <c r="AX35" s="403"/>
      <c r="AY35" s="403"/>
      <c r="AZ35" s="403"/>
      <c r="BA35" s="403"/>
      <c r="BB35" s="403"/>
      <c r="BC35" s="403"/>
      <c r="BD35" s="163"/>
      <c r="BE35" s="402">
        <f t="shared" ref="BE35:BE43" si="1">IF(BG35="","",BE34+1)</f>
        <v>9</v>
      </c>
      <c r="BF35" s="402"/>
      <c r="BG35" s="403" t="str">
        <f>IF('各会計、関係団体の財政状況及び健全化判断比率'!B35="","",'各会計、関係団体の財政状況及び健全化判断比率'!B35)</f>
        <v>工業用地取得造成事業特別会計</v>
      </c>
      <c r="BH35" s="403"/>
      <c r="BI35" s="403"/>
      <c r="BJ35" s="403"/>
      <c r="BK35" s="403"/>
      <c r="BL35" s="403"/>
      <c r="BM35" s="403"/>
      <c r="BN35" s="403"/>
      <c r="BO35" s="403"/>
      <c r="BP35" s="403"/>
      <c r="BQ35" s="403"/>
      <c r="BR35" s="403"/>
      <c r="BS35" s="403"/>
      <c r="BT35" s="403"/>
      <c r="BU35" s="403"/>
      <c r="BV35" s="163"/>
      <c r="BW35" s="402">
        <f t="shared" ref="BW35:BW43" si="2">IF(BY35="","",BW34+1)</f>
        <v>11</v>
      </c>
      <c r="BX35" s="402"/>
      <c r="BY35" s="403" t="str">
        <f>IF('各会計、関係団体の財政状況及び健全化判断比率'!B69="","",'各会計、関係団体の財政状況及び健全化判断比率'!B69)</f>
        <v>須賀川地方広域消防組合</v>
      </c>
      <c r="BZ35" s="403"/>
      <c r="CA35" s="403"/>
      <c r="CB35" s="403"/>
      <c r="CC35" s="403"/>
      <c r="CD35" s="403"/>
      <c r="CE35" s="403"/>
      <c r="CF35" s="403"/>
      <c r="CG35" s="403"/>
      <c r="CH35" s="403"/>
      <c r="CI35" s="403"/>
      <c r="CJ35" s="403"/>
      <c r="CK35" s="403"/>
      <c r="CL35" s="403"/>
      <c r="CM35" s="403"/>
      <c r="CN35" s="163"/>
      <c r="CO35" s="402" t="str">
        <f t="shared" ref="CO35:CO43" si="3">IF(CQ35="","",CO34+1)</f>
        <v/>
      </c>
      <c r="CP35" s="402"/>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4</v>
      </c>
      <c r="V36" s="402"/>
      <c r="W36" s="403" t="str">
        <f>IF('各会計、関係団体の財政状況及び健全化判断比率'!B30="","",'各会計、関係団体の財政状況及び健全化判断比率'!B30)</f>
        <v>介護保険特別会計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12</v>
      </c>
      <c r="BX36" s="402"/>
      <c r="BY36" s="403" t="str">
        <f>IF('各会計、関係団体の財政状況及び健全化判断比率'!B70="","",'各会計、関係団体の財政状況及び健全化判断比率'!B70)</f>
        <v>須賀川地方保健環境組合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f t="shared" si="4"/>
        <v>5</v>
      </c>
      <c r="V37" s="402"/>
      <c r="W37" s="403" t="str">
        <f>IF('各会計、関係団体の財政状況及び健全化判断比率'!B31="","",'各会計、関係団体の財政状況及び健全化判断比率'!B31)</f>
        <v>後期高齢者医療特別会計</v>
      </c>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13</v>
      </c>
      <c r="BX37" s="402"/>
      <c r="BY37" s="403" t="str">
        <f>IF('各会計、関係団体の財政状況及び健全化判断比率'!B71="","",'各会計、関係団体の財政状況及び健全化判断比率'!B71)</f>
        <v>福島県後期高齢者医療広域連合（一般会計）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14</v>
      </c>
      <c r="BX38" s="402"/>
      <c r="BY38" s="403" t="str">
        <f>IF('各会計、関係団体の財政状況及び健全化判断比率'!B72="","",'各会計、関係団体の財政状況及び健全化判断比率'!B72)</f>
        <v>福島県後期高齢者医療広域連合（後期高齢者医療特別会計）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15</v>
      </c>
      <c r="BX39" s="402"/>
      <c r="BY39" s="403" t="str">
        <f>IF('各会計、関係団体の財政状況及び健全化判断比率'!B73="","",'各会計、関係団体の財政状況及び健全化判断比率'!B73)</f>
        <v>福島県市町村総合事務組合（一般会計）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16</v>
      </c>
      <c r="BX40" s="402"/>
      <c r="BY40" s="403" t="str">
        <f>IF('各会計、関係団体の財政状況及び健全化判断比率'!B74="","",'各会計、関係団体の財政状況及び健全化判断比率'!B74)</f>
        <v>福島県市町村総合事務組合（消防補償等特別会計）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17</v>
      </c>
      <c r="BX41" s="402"/>
      <c r="BY41" s="403" t="str">
        <f>IF('各会計、関係団体の財政状況及び健全化判断比率'!B75="","",'各会計、関係団体の財政状況及び健全化判断比率'!B75)</f>
        <v>福島県市町村総合事務組合（消防賞じゅつ金特別会計）</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f t="shared" si="2"/>
        <v>18</v>
      </c>
      <c r="BX42" s="402"/>
      <c r="BY42" s="403" t="str">
        <f>IF('各会計、関係団体の財政状況及び健全化判断比率'!B76="","",'各会計、関係団体の財政状況及び健全化判断比率'!B76)</f>
        <v>福島県市町村総合事務組合（非常勤職員公務災害補償特別会計）</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f t="shared" si="2"/>
        <v>19</v>
      </c>
      <c r="BX43" s="402"/>
      <c r="BY43" s="403" t="str">
        <f>IF('各会計、関係団体の財政状況及び健全化判断比率'!B77="","",'各会計、関係団体の財政状況及び健全化判断比率'!B77)</f>
        <v>福島県市町村総合事務組合（自治会館管理特別会計）</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CIcZR9pJSIP79+AqyImOEY80coaJaDyZVDNdb9PyHdic1ooQ7i77UYYVhjJGWuJqvQHkI/LAqf63x5H6AkHjHw==" saltValue="6hTbJPgQ6jG3Hv5WxwYI5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H55" sqref="H55:H57"/>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215</v>
      </c>
      <c r="C5" s="715"/>
      <c r="D5" s="715"/>
      <c r="E5" s="715"/>
      <c r="F5" s="715"/>
      <c r="G5" s="715"/>
      <c r="H5" s="715"/>
      <c r="I5" s="715"/>
      <c r="J5" s="715"/>
      <c r="K5" s="715"/>
      <c r="L5" s="715"/>
      <c r="M5" s="715"/>
      <c r="N5" s="715"/>
      <c r="O5" s="715"/>
      <c r="P5" s="715"/>
      <c r="Q5" s="716"/>
      <c r="R5" s="711">
        <v>789514</v>
      </c>
      <c r="S5" s="712"/>
      <c r="T5" s="712"/>
      <c r="U5" s="712"/>
      <c r="V5" s="712"/>
      <c r="W5" s="712"/>
      <c r="X5" s="712"/>
      <c r="Y5" s="737"/>
      <c r="Z5" s="750">
        <v>14</v>
      </c>
      <c r="AA5" s="750"/>
      <c r="AB5" s="750"/>
      <c r="AC5" s="750"/>
      <c r="AD5" s="751">
        <v>789514</v>
      </c>
      <c r="AE5" s="751"/>
      <c r="AF5" s="751"/>
      <c r="AG5" s="751"/>
      <c r="AH5" s="751"/>
      <c r="AI5" s="751"/>
      <c r="AJ5" s="751"/>
      <c r="AK5" s="751"/>
      <c r="AL5" s="738">
        <v>26.2</v>
      </c>
      <c r="AM5" s="720"/>
      <c r="AN5" s="720"/>
      <c r="AO5" s="739"/>
      <c r="AP5" s="714" t="s">
        <v>216</v>
      </c>
      <c r="AQ5" s="715"/>
      <c r="AR5" s="715"/>
      <c r="AS5" s="715"/>
      <c r="AT5" s="715"/>
      <c r="AU5" s="715"/>
      <c r="AV5" s="715"/>
      <c r="AW5" s="715"/>
      <c r="AX5" s="715"/>
      <c r="AY5" s="715"/>
      <c r="AZ5" s="715"/>
      <c r="BA5" s="715"/>
      <c r="BB5" s="715"/>
      <c r="BC5" s="715"/>
      <c r="BD5" s="715"/>
      <c r="BE5" s="715"/>
      <c r="BF5" s="716"/>
      <c r="BG5" s="656">
        <v>773337</v>
      </c>
      <c r="BH5" s="657"/>
      <c r="BI5" s="657"/>
      <c r="BJ5" s="657"/>
      <c r="BK5" s="657"/>
      <c r="BL5" s="657"/>
      <c r="BM5" s="657"/>
      <c r="BN5" s="658"/>
      <c r="BO5" s="694">
        <v>98</v>
      </c>
      <c r="BP5" s="694"/>
      <c r="BQ5" s="694"/>
      <c r="BR5" s="694"/>
      <c r="BS5" s="695" t="s">
        <v>122</v>
      </c>
      <c r="BT5" s="695"/>
      <c r="BU5" s="695"/>
      <c r="BV5" s="695"/>
      <c r="BW5" s="695"/>
      <c r="BX5" s="695"/>
      <c r="BY5" s="695"/>
      <c r="BZ5" s="695"/>
      <c r="CA5" s="695"/>
      <c r="CB5" s="735"/>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2">
      <c r="B6" s="653" t="s">
        <v>220</v>
      </c>
      <c r="C6" s="654"/>
      <c r="D6" s="654"/>
      <c r="E6" s="654"/>
      <c r="F6" s="654"/>
      <c r="G6" s="654"/>
      <c r="H6" s="654"/>
      <c r="I6" s="654"/>
      <c r="J6" s="654"/>
      <c r="K6" s="654"/>
      <c r="L6" s="654"/>
      <c r="M6" s="654"/>
      <c r="N6" s="654"/>
      <c r="O6" s="654"/>
      <c r="P6" s="654"/>
      <c r="Q6" s="655"/>
      <c r="R6" s="656">
        <v>92141</v>
      </c>
      <c r="S6" s="657"/>
      <c r="T6" s="657"/>
      <c r="U6" s="657"/>
      <c r="V6" s="657"/>
      <c r="W6" s="657"/>
      <c r="X6" s="657"/>
      <c r="Y6" s="658"/>
      <c r="Z6" s="694">
        <v>1.6</v>
      </c>
      <c r="AA6" s="694"/>
      <c r="AB6" s="694"/>
      <c r="AC6" s="694"/>
      <c r="AD6" s="695">
        <v>92141</v>
      </c>
      <c r="AE6" s="695"/>
      <c r="AF6" s="695"/>
      <c r="AG6" s="695"/>
      <c r="AH6" s="695"/>
      <c r="AI6" s="695"/>
      <c r="AJ6" s="695"/>
      <c r="AK6" s="695"/>
      <c r="AL6" s="659">
        <v>3.1</v>
      </c>
      <c r="AM6" s="660"/>
      <c r="AN6" s="660"/>
      <c r="AO6" s="696"/>
      <c r="AP6" s="653" t="s">
        <v>221</v>
      </c>
      <c r="AQ6" s="654"/>
      <c r="AR6" s="654"/>
      <c r="AS6" s="654"/>
      <c r="AT6" s="654"/>
      <c r="AU6" s="654"/>
      <c r="AV6" s="654"/>
      <c r="AW6" s="654"/>
      <c r="AX6" s="654"/>
      <c r="AY6" s="654"/>
      <c r="AZ6" s="654"/>
      <c r="BA6" s="654"/>
      <c r="BB6" s="654"/>
      <c r="BC6" s="654"/>
      <c r="BD6" s="654"/>
      <c r="BE6" s="654"/>
      <c r="BF6" s="655"/>
      <c r="BG6" s="656">
        <v>773337</v>
      </c>
      <c r="BH6" s="657"/>
      <c r="BI6" s="657"/>
      <c r="BJ6" s="657"/>
      <c r="BK6" s="657"/>
      <c r="BL6" s="657"/>
      <c r="BM6" s="657"/>
      <c r="BN6" s="658"/>
      <c r="BO6" s="694">
        <v>98</v>
      </c>
      <c r="BP6" s="694"/>
      <c r="BQ6" s="694"/>
      <c r="BR6" s="694"/>
      <c r="BS6" s="695" t="s">
        <v>122</v>
      </c>
      <c r="BT6" s="695"/>
      <c r="BU6" s="695"/>
      <c r="BV6" s="695"/>
      <c r="BW6" s="695"/>
      <c r="BX6" s="695"/>
      <c r="BY6" s="695"/>
      <c r="BZ6" s="695"/>
      <c r="CA6" s="695"/>
      <c r="CB6" s="735"/>
      <c r="CD6" s="714" t="s">
        <v>222</v>
      </c>
      <c r="CE6" s="715"/>
      <c r="CF6" s="715"/>
      <c r="CG6" s="715"/>
      <c r="CH6" s="715"/>
      <c r="CI6" s="715"/>
      <c r="CJ6" s="715"/>
      <c r="CK6" s="715"/>
      <c r="CL6" s="715"/>
      <c r="CM6" s="715"/>
      <c r="CN6" s="715"/>
      <c r="CO6" s="715"/>
      <c r="CP6" s="715"/>
      <c r="CQ6" s="716"/>
      <c r="CR6" s="656">
        <v>69128</v>
      </c>
      <c r="CS6" s="657"/>
      <c r="CT6" s="657"/>
      <c r="CU6" s="657"/>
      <c r="CV6" s="657"/>
      <c r="CW6" s="657"/>
      <c r="CX6" s="657"/>
      <c r="CY6" s="658"/>
      <c r="CZ6" s="738">
        <v>1.3</v>
      </c>
      <c r="DA6" s="720"/>
      <c r="DB6" s="720"/>
      <c r="DC6" s="740"/>
      <c r="DD6" s="662" t="s">
        <v>122</v>
      </c>
      <c r="DE6" s="657"/>
      <c r="DF6" s="657"/>
      <c r="DG6" s="657"/>
      <c r="DH6" s="657"/>
      <c r="DI6" s="657"/>
      <c r="DJ6" s="657"/>
      <c r="DK6" s="657"/>
      <c r="DL6" s="657"/>
      <c r="DM6" s="657"/>
      <c r="DN6" s="657"/>
      <c r="DO6" s="657"/>
      <c r="DP6" s="658"/>
      <c r="DQ6" s="662">
        <v>69128</v>
      </c>
      <c r="DR6" s="657"/>
      <c r="DS6" s="657"/>
      <c r="DT6" s="657"/>
      <c r="DU6" s="657"/>
      <c r="DV6" s="657"/>
      <c r="DW6" s="657"/>
      <c r="DX6" s="657"/>
      <c r="DY6" s="657"/>
      <c r="DZ6" s="657"/>
      <c r="EA6" s="657"/>
      <c r="EB6" s="657"/>
      <c r="EC6" s="693"/>
    </row>
    <row r="7" spans="2:143" ht="11.25" customHeight="1" x14ac:dyDescent="0.2">
      <c r="B7" s="653" t="s">
        <v>223</v>
      </c>
      <c r="C7" s="654"/>
      <c r="D7" s="654"/>
      <c r="E7" s="654"/>
      <c r="F7" s="654"/>
      <c r="G7" s="654"/>
      <c r="H7" s="654"/>
      <c r="I7" s="654"/>
      <c r="J7" s="654"/>
      <c r="K7" s="654"/>
      <c r="L7" s="654"/>
      <c r="M7" s="654"/>
      <c r="N7" s="654"/>
      <c r="O7" s="654"/>
      <c r="P7" s="654"/>
      <c r="Q7" s="655"/>
      <c r="R7" s="656">
        <v>196</v>
      </c>
      <c r="S7" s="657"/>
      <c r="T7" s="657"/>
      <c r="U7" s="657"/>
      <c r="V7" s="657"/>
      <c r="W7" s="657"/>
      <c r="X7" s="657"/>
      <c r="Y7" s="658"/>
      <c r="Z7" s="694">
        <v>0</v>
      </c>
      <c r="AA7" s="694"/>
      <c r="AB7" s="694"/>
      <c r="AC7" s="694"/>
      <c r="AD7" s="695">
        <v>196</v>
      </c>
      <c r="AE7" s="695"/>
      <c r="AF7" s="695"/>
      <c r="AG7" s="695"/>
      <c r="AH7" s="695"/>
      <c r="AI7" s="695"/>
      <c r="AJ7" s="695"/>
      <c r="AK7" s="695"/>
      <c r="AL7" s="659">
        <v>0</v>
      </c>
      <c r="AM7" s="660"/>
      <c r="AN7" s="660"/>
      <c r="AO7" s="696"/>
      <c r="AP7" s="653" t="s">
        <v>224</v>
      </c>
      <c r="AQ7" s="654"/>
      <c r="AR7" s="654"/>
      <c r="AS7" s="654"/>
      <c r="AT7" s="654"/>
      <c r="AU7" s="654"/>
      <c r="AV7" s="654"/>
      <c r="AW7" s="654"/>
      <c r="AX7" s="654"/>
      <c r="AY7" s="654"/>
      <c r="AZ7" s="654"/>
      <c r="BA7" s="654"/>
      <c r="BB7" s="654"/>
      <c r="BC7" s="654"/>
      <c r="BD7" s="654"/>
      <c r="BE7" s="654"/>
      <c r="BF7" s="655"/>
      <c r="BG7" s="656">
        <v>242691</v>
      </c>
      <c r="BH7" s="657"/>
      <c r="BI7" s="657"/>
      <c r="BJ7" s="657"/>
      <c r="BK7" s="657"/>
      <c r="BL7" s="657"/>
      <c r="BM7" s="657"/>
      <c r="BN7" s="658"/>
      <c r="BO7" s="694">
        <v>30.7</v>
      </c>
      <c r="BP7" s="694"/>
      <c r="BQ7" s="694"/>
      <c r="BR7" s="694"/>
      <c r="BS7" s="695" t="s">
        <v>122</v>
      </c>
      <c r="BT7" s="695"/>
      <c r="BU7" s="695"/>
      <c r="BV7" s="695"/>
      <c r="BW7" s="695"/>
      <c r="BX7" s="695"/>
      <c r="BY7" s="695"/>
      <c r="BZ7" s="695"/>
      <c r="CA7" s="695"/>
      <c r="CB7" s="735"/>
      <c r="CD7" s="653" t="s">
        <v>225</v>
      </c>
      <c r="CE7" s="654"/>
      <c r="CF7" s="654"/>
      <c r="CG7" s="654"/>
      <c r="CH7" s="654"/>
      <c r="CI7" s="654"/>
      <c r="CJ7" s="654"/>
      <c r="CK7" s="654"/>
      <c r="CL7" s="654"/>
      <c r="CM7" s="654"/>
      <c r="CN7" s="654"/>
      <c r="CO7" s="654"/>
      <c r="CP7" s="654"/>
      <c r="CQ7" s="655"/>
      <c r="CR7" s="656">
        <v>1233249</v>
      </c>
      <c r="CS7" s="657"/>
      <c r="CT7" s="657"/>
      <c r="CU7" s="657"/>
      <c r="CV7" s="657"/>
      <c r="CW7" s="657"/>
      <c r="CX7" s="657"/>
      <c r="CY7" s="658"/>
      <c r="CZ7" s="694">
        <v>22.4</v>
      </c>
      <c r="DA7" s="694"/>
      <c r="DB7" s="694"/>
      <c r="DC7" s="694"/>
      <c r="DD7" s="662">
        <v>90085</v>
      </c>
      <c r="DE7" s="657"/>
      <c r="DF7" s="657"/>
      <c r="DG7" s="657"/>
      <c r="DH7" s="657"/>
      <c r="DI7" s="657"/>
      <c r="DJ7" s="657"/>
      <c r="DK7" s="657"/>
      <c r="DL7" s="657"/>
      <c r="DM7" s="657"/>
      <c r="DN7" s="657"/>
      <c r="DO7" s="657"/>
      <c r="DP7" s="658"/>
      <c r="DQ7" s="662">
        <v>922693</v>
      </c>
      <c r="DR7" s="657"/>
      <c r="DS7" s="657"/>
      <c r="DT7" s="657"/>
      <c r="DU7" s="657"/>
      <c r="DV7" s="657"/>
      <c r="DW7" s="657"/>
      <c r="DX7" s="657"/>
      <c r="DY7" s="657"/>
      <c r="DZ7" s="657"/>
      <c r="EA7" s="657"/>
      <c r="EB7" s="657"/>
      <c r="EC7" s="693"/>
    </row>
    <row r="8" spans="2:143" ht="11.25" customHeight="1" x14ac:dyDescent="0.2">
      <c r="B8" s="653" t="s">
        <v>226</v>
      </c>
      <c r="C8" s="654"/>
      <c r="D8" s="654"/>
      <c r="E8" s="654"/>
      <c r="F8" s="654"/>
      <c r="G8" s="654"/>
      <c r="H8" s="654"/>
      <c r="I8" s="654"/>
      <c r="J8" s="654"/>
      <c r="K8" s="654"/>
      <c r="L8" s="654"/>
      <c r="M8" s="654"/>
      <c r="N8" s="654"/>
      <c r="O8" s="654"/>
      <c r="P8" s="654"/>
      <c r="Q8" s="655"/>
      <c r="R8" s="656">
        <v>3118</v>
      </c>
      <c r="S8" s="657"/>
      <c r="T8" s="657"/>
      <c r="U8" s="657"/>
      <c r="V8" s="657"/>
      <c r="W8" s="657"/>
      <c r="X8" s="657"/>
      <c r="Y8" s="658"/>
      <c r="Z8" s="694">
        <v>0.1</v>
      </c>
      <c r="AA8" s="694"/>
      <c r="AB8" s="694"/>
      <c r="AC8" s="694"/>
      <c r="AD8" s="695">
        <v>3118</v>
      </c>
      <c r="AE8" s="695"/>
      <c r="AF8" s="695"/>
      <c r="AG8" s="695"/>
      <c r="AH8" s="695"/>
      <c r="AI8" s="695"/>
      <c r="AJ8" s="695"/>
      <c r="AK8" s="695"/>
      <c r="AL8" s="659">
        <v>0.1</v>
      </c>
      <c r="AM8" s="660"/>
      <c r="AN8" s="660"/>
      <c r="AO8" s="696"/>
      <c r="AP8" s="653" t="s">
        <v>227</v>
      </c>
      <c r="AQ8" s="654"/>
      <c r="AR8" s="654"/>
      <c r="AS8" s="654"/>
      <c r="AT8" s="654"/>
      <c r="AU8" s="654"/>
      <c r="AV8" s="654"/>
      <c r="AW8" s="654"/>
      <c r="AX8" s="654"/>
      <c r="AY8" s="654"/>
      <c r="AZ8" s="654"/>
      <c r="BA8" s="654"/>
      <c r="BB8" s="654"/>
      <c r="BC8" s="654"/>
      <c r="BD8" s="654"/>
      <c r="BE8" s="654"/>
      <c r="BF8" s="655"/>
      <c r="BG8" s="656">
        <v>9690</v>
      </c>
      <c r="BH8" s="657"/>
      <c r="BI8" s="657"/>
      <c r="BJ8" s="657"/>
      <c r="BK8" s="657"/>
      <c r="BL8" s="657"/>
      <c r="BM8" s="657"/>
      <c r="BN8" s="658"/>
      <c r="BO8" s="694">
        <v>1.2</v>
      </c>
      <c r="BP8" s="694"/>
      <c r="BQ8" s="694"/>
      <c r="BR8" s="694"/>
      <c r="BS8" s="695" t="s">
        <v>122</v>
      </c>
      <c r="BT8" s="695"/>
      <c r="BU8" s="695"/>
      <c r="BV8" s="695"/>
      <c r="BW8" s="695"/>
      <c r="BX8" s="695"/>
      <c r="BY8" s="695"/>
      <c r="BZ8" s="695"/>
      <c r="CA8" s="695"/>
      <c r="CB8" s="735"/>
      <c r="CD8" s="653" t="s">
        <v>228</v>
      </c>
      <c r="CE8" s="654"/>
      <c r="CF8" s="654"/>
      <c r="CG8" s="654"/>
      <c r="CH8" s="654"/>
      <c r="CI8" s="654"/>
      <c r="CJ8" s="654"/>
      <c r="CK8" s="654"/>
      <c r="CL8" s="654"/>
      <c r="CM8" s="654"/>
      <c r="CN8" s="654"/>
      <c r="CO8" s="654"/>
      <c r="CP8" s="654"/>
      <c r="CQ8" s="655"/>
      <c r="CR8" s="656">
        <v>1323304</v>
      </c>
      <c r="CS8" s="657"/>
      <c r="CT8" s="657"/>
      <c r="CU8" s="657"/>
      <c r="CV8" s="657"/>
      <c r="CW8" s="657"/>
      <c r="CX8" s="657"/>
      <c r="CY8" s="658"/>
      <c r="CZ8" s="694">
        <v>24.1</v>
      </c>
      <c r="DA8" s="694"/>
      <c r="DB8" s="694"/>
      <c r="DC8" s="694"/>
      <c r="DD8" s="662">
        <v>463568</v>
      </c>
      <c r="DE8" s="657"/>
      <c r="DF8" s="657"/>
      <c r="DG8" s="657"/>
      <c r="DH8" s="657"/>
      <c r="DI8" s="657"/>
      <c r="DJ8" s="657"/>
      <c r="DK8" s="657"/>
      <c r="DL8" s="657"/>
      <c r="DM8" s="657"/>
      <c r="DN8" s="657"/>
      <c r="DO8" s="657"/>
      <c r="DP8" s="658"/>
      <c r="DQ8" s="662">
        <v>599702</v>
      </c>
      <c r="DR8" s="657"/>
      <c r="DS8" s="657"/>
      <c r="DT8" s="657"/>
      <c r="DU8" s="657"/>
      <c r="DV8" s="657"/>
      <c r="DW8" s="657"/>
      <c r="DX8" s="657"/>
      <c r="DY8" s="657"/>
      <c r="DZ8" s="657"/>
      <c r="EA8" s="657"/>
      <c r="EB8" s="657"/>
      <c r="EC8" s="693"/>
    </row>
    <row r="9" spans="2:143" ht="11.25" customHeight="1" x14ac:dyDescent="0.2">
      <c r="B9" s="653" t="s">
        <v>229</v>
      </c>
      <c r="C9" s="654"/>
      <c r="D9" s="654"/>
      <c r="E9" s="654"/>
      <c r="F9" s="654"/>
      <c r="G9" s="654"/>
      <c r="H9" s="654"/>
      <c r="I9" s="654"/>
      <c r="J9" s="654"/>
      <c r="K9" s="654"/>
      <c r="L9" s="654"/>
      <c r="M9" s="654"/>
      <c r="N9" s="654"/>
      <c r="O9" s="654"/>
      <c r="P9" s="654"/>
      <c r="Q9" s="655"/>
      <c r="R9" s="656">
        <v>4013</v>
      </c>
      <c r="S9" s="657"/>
      <c r="T9" s="657"/>
      <c r="U9" s="657"/>
      <c r="V9" s="657"/>
      <c r="W9" s="657"/>
      <c r="X9" s="657"/>
      <c r="Y9" s="658"/>
      <c r="Z9" s="694">
        <v>0.1</v>
      </c>
      <c r="AA9" s="694"/>
      <c r="AB9" s="694"/>
      <c r="AC9" s="694"/>
      <c r="AD9" s="695">
        <v>4013</v>
      </c>
      <c r="AE9" s="695"/>
      <c r="AF9" s="695"/>
      <c r="AG9" s="695"/>
      <c r="AH9" s="695"/>
      <c r="AI9" s="695"/>
      <c r="AJ9" s="695"/>
      <c r="AK9" s="695"/>
      <c r="AL9" s="659">
        <v>0.1</v>
      </c>
      <c r="AM9" s="660"/>
      <c r="AN9" s="660"/>
      <c r="AO9" s="696"/>
      <c r="AP9" s="653" t="s">
        <v>230</v>
      </c>
      <c r="AQ9" s="654"/>
      <c r="AR9" s="654"/>
      <c r="AS9" s="654"/>
      <c r="AT9" s="654"/>
      <c r="AU9" s="654"/>
      <c r="AV9" s="654"/>
      <c r="AW9" s="654"/>
      <c r="AX9" s="654"/>
      <c r="AY9" s="654"/>
      <c r="AZ9" s="654"/>
      <c r="BA9" s="654"/>
      <c r="BB9" s="654"/>
      <c r="BC9" s="654"/>
      <c r="BD9" s="654"/>
      <c r="BE9" s="654"/>
      <c r="BF9" s="655"/>
      <c r="BG9" s="656">
        <v>201413</v>
      </c>
      <c r="BH9" s="657"/>
      <c r="BI9" s="657"/>
      <c r="BJ9" s="657"/>
      <c r="BK9" s="657"/>
      <c r="BL9" s="657"/>
      <c r="BM9" s="657"/>
      <c r="BN9" s="658"/>
      <c r="BO9" s="694">
        <v>25.5</v>
      </c>
      <c r="BP9" s="694"/>
      <c r="BQ9" s="694"/>
      <c r="BR9" s="694"/>
      <c r="BS9" s="695" t="s">
        <v>122</v>
      </c>
      <c r="BT9" s="695"/>
      <c r="BU9" s="695"/>
      <c r="BV9" s="695"/>
      <c r="BW9" s="695"/>
      <c r="BX9" s="695"/>
      <c r="BY9" s="695"/>
      <c r="BZ9" s="695"/>
      <c r="CA9" s="695"/>
      <c r="CB9" s="735"/>
      <c r="CD9" s="653" t="s">
        <v>231</v>
      </c>
      <c r="CE9" s="654"/>
      <c r="CF9" s="654"/>
      <c r="CG9" s="654"/>
      <c r="CH9" s="654"/>
      <c r="CI9" s="654"/>
      <c r="CJ9" s="654"/>
      <c r="CK9" s="654"/>
      <c r="CL9" s="654"/>
      <c r="CM9" s="654"/>
      <c r="CN9" s="654"/>
      <c r="CO9" s="654"/>
      <c r="CP9" s="654"/>
      <c r="CQ9" s="655"/>
      <c r="CR9" s="656">
        <v>305107</v>
      </c>
      <c r="CS9" s="657"/>
      <c r="CT9" s="657"/>
      <c r="CU9" s="657"/>
      <c r="CV9" s="657"/>
      <c r="CW9" s="657"/>
      <c r="CX9" s="657"/>
      <c r="CY9" s="658"/>
      <c r="CZ9" s="694">
        <v>5.6</v>
      </c>
      <c r="DA9" s="694"/>
      <c r="DB9" s="694"/>
      <c r="DC9" s="694"/>
      <c r="DD9" s="662">
        <v>4119</v>
      </c>
      <c r="DE9" s="657"/>
      <c r="DF9" s="657"/>
      <c r="DG9" s="657"/>
      <c r="DH9" s="657"/>
      <c r="DI9" s="657"/>
      <c r="DJ9" s="657"/>
      <c r="DK9" s="657"/>
      <c r="DL9" s="657"/>
      <c r="DM9" s="657"/>
      <c r="DN9" s="657"/>
      <c r="DO9" s="657"/>
      <c r="DP9" s="658"/>
      <c r="DQ9" s="662">
        <v>255966</v>
      </c>
      <c r="DR9" s="657"/>
      <c r="DS9" s="657"/>
      <c r="DT9" s="657"/>
      <c r="DU9" s="657"/>
      <c r="DV9" s="657"/>
      <c r="DW9" s="657"/>
      <c r="DX9" s="657"/>
      <c r="DY9" s="657"/>
      <c r="DZ9" s="657"/>
      <c r="EA9" s="657"/>
      <c r="EB9" s="657"/>
      <c r="EC9" s="693"/>
    </row>
    <row r="10" spans="2:143" ht="11.25" customHeight="1" x14ac:dyDescent="0.2">
      <c r="B10" s="653" t="s">
        <v>232</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16705</v>
      </c>
      <c r="BH10" s="657"/>
      <c r="BI10" s="657"/>
      <c r="BJ10" s="657"/>
      <c r="BK10" s="657"/>
      <c r="BL10" s="657"/>
      <c r="BM10" s="657"/>
      <c r="BN10" s="658"/>
      <c r="BO10" s="694">
        <v>2.1</v>
      </c>
      <c r="BP10" s="694"/>
      <c r="BQ10" s="694"/>
      <c r="BR10" s="694"/>
      <c r="BS10" s="695" t="s">
        <v>122</v>
      </c>
      <c r="BT10" s="695"/>
      <c r="BU10" s="695"/>
      <c r="BV10" s="695"/>
      <c r="BW10" s="695"/>
      <c r="BX10" s="695"/>
      <c r="BY10" s="695"/>
      <c r="BZ10" s="695"/>
      <c r="CA10" s="695"/>
      <c r="CB10" s="735"/>
      <c r="CD10" s="653" t="s">
        <v>234</v>
      </c>
      <c r="CE10" s="654"/>
      <c r="CF10" s="654"/>
      <c r="CG10" s="654"/>
      <c r="CH10" s="654"/>
      <c r="CI10" s="654"/>
      <c r="CJ10" s="654"/>
      <c r="CK10" s="654"/>
      <c r="CL10" s="654"/>
      <c r="CM10" s="654"/>
      <c r="CN10" s="654"/>
      <c r="CO10" s="654"/>
      <c r="CP10" s="654"/>
      <c r="CQ10" s="655"/>
      <c r="CR10" s="656">
        <v>10</v>
      </c>
      <c r="CS10" s="657"/>
      <c r="CT10" s="657"/>
      <c r="CU10" s="657"/>
      <c r="CV10" s="657"/>
      <c r="CW10" s="657"/>
      <c r="CX10" s="657"/>
      <c r="CY10" s="658"/>
      <c r="CZ10" s="694">
        <v>0</v>
      </c>
      <c r="DA10" s="694"/>
      <c r="DB10" s="694"/>
      <c r="DC10" s="694"/>
      <c r="DD10" s="662" t="s">
        <v>122</v>
      </c>
      <c r="DE10" s="657"/>
      <c r="DF10" s="657"/>
      <c r="DG10" s="657"/>
      <c r="DH10" s="657"/>
      <c r="DI10" s="657"/>
      <c r="DJ10" s="657"/>
      <c r="DK10" s="657"/>
      <c r="DL10" s="657"/>
      <c r="DM10" s="657"/>
      <c r="DN10" s="657"/>
      <c r="DO10" s="657"/>
      <c r="DP10" s="658"/>
      <c r="DQ10" s="662">
        <v>10</v>
      </c>
      <c r="DR10" s="657"/>
      <c r="DS10" s="657"/>
      <c r="DT10" s="657"/>
      <c r="DU10" s="657"/>
      <c r="DV10" s="657"/>
      <c r="DW10" s="657"/>
      <c r="DX10" s="657"/>
      <c r="DY10" s="657"/>
      <c r="DZ10" s="657"/>
      <c r="EA10" s="657"/>
      <c r="EB10" s="657"/>
      <c r="EC10" s="693"/>
    </row>
    <row r="11" spans="2:143" ht="11.25" customHeight="1" x14ac:dyDescent="0.2">
      <c r="B11" s="653" t="s">
        <v>235</v>
      </c>
      <c r="C11" s="654"/>
      <c r="D11" s="654"/>
      <c r="E11" s="654"/>
      <c r="F11" s="654"/>
      <c r="G11" s="654"/>
      <c r="H11" s="654"/>
      <c r="I11" s="654"/>
      <c r="J11" s="654"/>
      <c r="K11" s="654"/>
      <c r="L11" s="654"/>
      <c r="M11" s="654"/>
      <c r="N11" s="654"/>
      <c r="O11" s="654"/>
      <c r="P11" s="654"/>
      <c r="Q11" s="655"/>
      <c r="R11" s="656">
        <v>133182</v>
      </c>
      <c r="S11" s="657"/>
      <c r="T11" s="657"/>
      <c r="U11" s="657"/>
      <c r="V11" s="657"/>
      <c r="W11" s="657"/>
      <c r="X11" s="657"/>
      <c r="Y11" s="658"/>
      <c r="Z11" s="659">
        <v>2.4</v>
      </c>
      <c r="AA11" s="660"/>
      <c r="AB11" s="660"/>
      <c r="AC11" s="661"/>
      <c r="AD11" s="662">
        <v>133182</v>
      </c>
      <c r="AE11" s="657"/>
      <c r="AF11" s="657"/>
      <c r="AG11" s="657"/>
      <c r="AH11" s="657"/>
      <c r="AI11" s="657"/>
      <c r="AJ11" s="657"/>
      <c r="AK11" s="658"/>
      <c r="AL11" s="659">
        <v>4.4000000000000004</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14883</v>
      </c>
      <c r="BH11" s="657"/>
      <c r="BI11" s="657"/>
      <c r="BJ11" s="657"/>
      <c r="BK11" s="657"/>
      <c r="BL11" s="657"/>
      <c r="BM11" s="657"/>
      <c r="BN11" s="658"/>
      <c r="BO11" s="694">
        <v>1.9</v>
      </c>
      <c r="BP11" s="694"/>
      <c r="BQ11" s="694"/>
      <c r="BR11" s="694"/>
      <c r="BS11" s="695" t="s">
        <v>122</v>
      </c>
      <c r="BT11" s="695"/>
      <c r="BU11" s="695"/>
      <c r="BV11" s="695"/>
      <c r="BW11" s="695"/>
      <c r="BX11" s="695"/>
      <c r="BY11" s="695"/>
      <c r="BZ11" s="695"/>
      <c r="CA11" s="695"/>
      <c r="CB11" s="735"/>
      <c r="CD11" s="653" t="s">
        <v>237</v>
      </c>
      <c r="CE11" s="654"/>
      <c r="CF11" s="654"/>
      <c r="CG11" s="654"/>
      <c r="CH11" s="654"/>
      <c r="CI11" s="654"/>
      <c r="CJ11" s="654"/>
      <c r="CK11" s="654"/>
      <c r="CL11" s="654"/>
      <c r="CM11" s="654"/>
      <c r="CN11" s="654"/>
      <c r="CO11" s="654"/>
      <c r="CP11" s="654"/>
      <c r="CQ11" s="655"/>
      <c r="CR11" s="656">
        <v>914688</v>
      </c>
      <c r="CS11" s="657"/>
      <c r="CT11" s="657"/>
      <c r="CU11" s="657"/>
      <c r="CV11" s="657"/>
      <c r="CW11" s="657"/>
      <c r="CX11" s="657"/>
      <c r="CY11" s="658"/>
      <c r="CZ11" s="694">
        <v>16.600000000000001</v>
      </c>
      <c r="DA11" s="694"/>
      <c r="DB11" s="694"/>
      <c r="DC11" s="694"/>
      <c r="DD11" s="662">
        <v>440109</v>
      </c>
      <c r="DE11" s="657"/>
      <c r="DF11" s="657"/>
      <c r="DG11" s="657"/>
      <c r="DH11" s="657"/>
      <c r="DI11" s="657"/>
      <c r="DJ11" s="657"/>
      <c r="DK11" s="657"/>
      <c r="DL11" s="657"/>
      <c r="DM11" s="657"/>
      <c r="DN11" s="657"/>
      <c r="DO11" s="657"/>
      <c r="DP11" s="658"/>
      <c r="DQ11" s="662">
        <v>433729</v>
      </c>
      <c r="DR11" s="657"/>
      <c r="DS11" s="657"/>
      <c r="DT11" s="657"/>
      <c r="DU11" s="657"/>
      <c r="DV11" s="657"/>
      <c r="DW11" s="657"/>
      <c r="DX11" s="657"/>
      <c r="DY11" s="657"/>
      <c r="DZ11" s="657"/>
      <c r="EA11" s="657"/>
      <c r="EB11" s="657"/>
      <c r="EC11" s="693"/>
    </row>
    <row r="12" spans="2:143" ht="11.25" customHeight="1" x14ac:dyDescent="0.2">
      <c r="B12" s="653" t="s">
        <v>238</v>
      </c>
      <c r="C12" s="654"/>
      <c r="D12" s="654"/>
      <c r="E12" s="654"/>
      <c r="F12" s="654"/>
      <c r="G12" s="654"/>
      <c r="H12" s="654"/>
      <c r="I12" s="654"/>
      <c r="J12" s="654"/>
      <c r="K12" s="654"/>
      <c r="L12" s="654"/>
      <c r="M12" s="654"/>
      <c r="N12" s="654"/>
      <c r="O12" s="654"/>
      <c r="P12" s="654"/>
      <c r="Q12" s="655"/>
      <c r="R12" s="656">
        <v>12432</v>
      </c>
      <c r="S12" s="657"/>
      <c r="T12" s="657"/>
      <c r="U12" s="657"/>
      <c r="V12" s="657"/>
      <c r="W12" s="657"/>
      <c r="X12" s="657"/>
      <c r="Y12" s="658"/>
      <c r="Z12" s="694">
        <v>0.2</v>
      </c>
      <c r="AA12" s="694"/>
      <c r="AB12" s="694"/>
      <c r="AC12" s="694"/>
      <c r="AD12" s="695">
        <v>12432</v>
      </c>
      <c r="AE12" s="695"/>
      <c r="AF12" s="695"/>
      <c r="AG12" s="695"/>
      <c r="AH12" s="695"/>
      <c r="AI12" s="695"/>
      <c r="AJ12" s="695"/>
      <c r="AK12" s="695"/>
      <c r="AL12" s="659">
        <v>0.4</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463570</v>
      </c>
      <c r="BH12" s="657"/>
      <c r="BI12" s="657"/>
      <c r="BJ12" s="657"/>
      <c r="BK12" s="657"/>
      <c r="BL12" s="657"/>
      <c r="BM12" s="657"/>
      <c r="BN12" s="658"/>
      <c r="BO12" s="694">
        <v>58.7</v>
      </c>
      <c r="BP12" s="694"/>
      <c r="BQ12" s="694"/>
      <c r="BR12" s="694"/>
      <c r="BS12" s="695" t="s">
        <v>122</v>
      </c>
      <c r="BT12" s="695"/>
      <c r="BU12" s="695"/>
      <c r="BV12" s="695"/>
      <c r="BW12" s="695"/>
      <c r="BX12" s="695"/>
      <c r="BY12" s="695"/>
      <c r="BZ12" s="695"/>
      <c r="CA12" s="695"/>
      <c r="CB12" s="735"/>
      <c r="CD12" s="653" t="s">
        <v>240</v>
      </c>
      <c r="CE12" s="654"/>
      <c r="CF12" s="654"/>
      <c r="CG12" s="654"/>
      <c r="CH12" s="654"/>
      <c r="CI12" s="654"/>
      <c r="CJ12" s="654"/>
      <c r="CK12" s="654"/>
      <c r="CL12" s="654"/>
      <c r="CM12" s="654"/>
      <c r="CN12" s="654"/>
      <c r="CO12" s="654"/>
      <c r="CP12" s="654"/>
      <c r="CQ12" s="655"/>
      <c r="CR12" s="656">
        <v>37522</v>
      </c>
      <c r="CS12" s="657"/>
      <c r="CT12" s="657"/>
      <c r="CU12" s="657"/>
      <c r="CV12" s="657"/>
      <c r="CW12" s="657"/>
      <c r="CX12" s="657"/>
      <c r="CY12" s="658"/>
      <c r="CZ12" s="694">
        <v>0.7</v>
      </c>
      <c r="DA12" s="694"/>
      <c r="DB12" s="694"/>
      <c r="DC12" s="694"/>
      <c r="DD12" s="662" t="s">
        <v>122</v>
      </c>
      <c r="DE12" s="657"/>
      <c r="DF12" s="657"/>
      <c r="DG12" s="657"/>
      <c r="DH12" s="657"/>
      <c r="DI12" s="657"/>
      <c r="DJ12" s="657"/>
      <c r="DK12" s="657"/>
      <c r="DL12" s="657"/>
      <c r="DM12" s="657"/>
      <c r="DN12" s="657"/>
      <c r="DO12" s="657"/>
      <c r="DP12" s="658"/>
      <c r="DQ12" s="662">
        <v>31507</v>
      </c>
      <c r="DR12" s="657"/>
      <c r="DS12" s="657"/>
      <c r="DT12" s="657"/>
      <c r="DU12" s="657"/>
      <c r="DV12" s="657"/>
      <c r="DW12" s="657"/>
      <c r="DX12" s="657"/>
      <c r="DY12" s="657"/>
      <c r="DZ12" s="657"/>
      <c r="EA12" s="657"/>
      <c r="EB12" s="657"/>
      <c r="EC12" s="693"/>
    </row>
    <row r="13" spans="2:143" ht="11.25" customHeight="1" x14ac:dyDescent="0.2">
      <c r="B13" s="653" t="s">
        <v>241</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446794</v>
      </c>
      <c r="BH13" s="657"/>
      <c r="BI13" s="657"/>
      <c r="BJ13" s="657"/>
      <c r="BK13" s="657"/>
      <c r="BL13" s="657"/>
      <c r="BM13" s="657"/>
      <c r="BN13" s="658"/>
      <c r="BO13" s="694">
        <v>56.6</v>
      </c>
      <c r="BP13" s="694"/>
      <c r="BQ13" s="694"/>
      <c r="BR13" s="694"/>
      <c r="BS13" s="695" t="s">
        <v>122</v>
      </c>
      <c r="BT13" s="695"/>
      <c r="BU13" s="695"/>
      <c r="BV13" s="695"/>
      <c r="BW13" s="695"/>
      <c r="BX13" s="695"/>
      <c r="BY13" s="695"/>
      <c r="BZ13" s="695"/>
      <c r="CA13" s="695"/>
      <c r="CB13" s="735"/>
      <c r="CD13" s="653" t="s">
        <v>243</v>
      </c>
      <c r="CE13" s="654"/>
      <c r="CF13" s="654"/>
      <c r="CG13" s="654"/>
      <c r="CH13" s="654"/>
      <c r="CI13" s="654"/>
      <c r="CJ13" s="654"/>
      <c r="CK13" s="654"/>
      <c r="CL13" s="654"/>
      <c r="CM13" s="654"/>
      <c r="CN13" s="654"/>
      <c r="CO13" s="654"/>
      <c r="CP13" s="654"/>
      <c r="CQ13" s="655"/>
      <c r="CR13" s="656">
        <v>462258</v>
      </c>
      <c r="CS13" s="657"/>
      <c r="CT13" s="657"/>
      <c r="CU13" s="657"/>
      <c r="CV13" s="657"/>
      <c r="CW13" s="657"/>
      <c r="CX13" s="657"/>
      <c r="CY13" s="658"/>
      <c r="CZ13" s="694">
        <v>8.4</v>
      </c>
      <c r="DA13" s="694"/>
      <c r="DB13" s="694"/>
      <c r="DC13" s="694"/>
      <c r="DD13" s="662">
        <v>329364</v>
      </c>
      <c r="DE13" s="657"/>
      <c r="DF13" s="657"/>
      <c r="DG13" s="657"/>
      <c r="DH13" s="657"/>
      <c r="DI13" s="657"/>
      <c r="DJ13" s="657"/>
      <c r="DK13" s="657"/>
      <c r="DL13" s="657"/>
      <c r="DM13" s="657"/>
      <c r="DN13" s="657"/>
      <c r="DO13" s="657"/>
      <c r="DP13" s="658"/>
      <c r="DQ13" s="662">
        <v>187544</v>
      </c>
      <c r="DR13" s="657"/>
      <c r="DS13" s="657"/>
      <c r="DT13" s="657"/>
      <c r="DU13" s="657"/>
      <c r="DV13" s="657"/>
      <c r="DW13" s="657"/>
      <c r="DX13" s="657"/>
      <c r="DY13" s="657"/>
      <c r="DZ13" s="657"/>
      <c r="EA13" s="657"/>
      <c r="EB13" s="657"/>
      <c r="EC13" s="693"/>
    </row>
    <row r="14" spans="2:143" ht="11.25" customHeight="1" x14ac:dyDescent="0.2">
      <c r="B14" s="653" t="s">
        <v>244</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24003</v>
      </c>
      <c r="BH14" s="657"/>
      <c r="BI14" s="657"/>
      <c r="BJ14" s="657"/>
      <c r="BK14" s="657"/>
      <c r="BL14" s="657"/>
      <c r="BM14" s="657"/>
      <c r="BN14" s="658"/>
      <c r="BO14" s="694">
        <v>3</v>
      </c>
      <c r="BP14" s="694"/>
      <c r="BQ14" s="694"/>
      <c r="BR14" s="694"/>
      <c r="BS14" s="695" t="s">
        <v>122</v>
      </c>
      <c r="BT14" s="695"/>
      <c r="BU14" s="695"/>
      <c r="BV14" s="695"/>
      <c r="BW14" s="695"/>
      <c r="BX14" s="695"/>
      <c r="BY14" s="695"/>
      <c r="BZ14" s="695"/>
      <c r="CA14" s="695"/>
      <c r="CB14" s="735"/>
      <c r="CD14" s="653" t="s">
        <v>246</v>
      </c>
      <c r="CE14" s="654"/>
      <c r="CF14" s="654"/>
      <c r="CG14" s="654"/>
      <c r="CH14" s="654"/>
      <c r="CI14" s="654"/>
      <c r="CJ14" s="654"/>
      <c r="CK14" s="654"/>
      <c r="CL14" s="654"/>
      <c r="CM14" s="654"/>
      <c r="CN14" s="654"/>
      <c r="CO14" s="654"/>
      <c r="CP14" s="654"/>
      <c r="CQ14" s="655"/>
      <c r="CR14" s="656">
        <v>263716</v>
      </c>
      <c r="CS14" s="657"/>
      <c r="CT14" s="657"/>
      <c r="CU14" s="657"/>
      <c r="CV14" s="657"/>
      <c r="CW14" s="657"/>
      <c r="CX14" s="657"/>
      <c r="CY14" s="658"/>
      <c r="CZ14" s="694">
        <v>4.8</v>
      </c>
      <c r="DA14" s="694"/>
      <c r="DB14" s="694"/>
      <c r="DC14" s="694"/>
      <c r="DD14" s="662">
        <v>37922</v>
      </c>
      <c r="DE14" s="657"/>
      <c r="DF14" s="657"/>
      <c r="DG14" s="657"/>
      <c r="DH14" s="657"/>
      <c r="DI14" s="657"/>
      <c r="DJ14" s="657"/>
      <c r="DK14" s="657"/>
      <c r="DL14" s="657"/>
      <c r="DM14" s="657"/>
      <c r="DN14" s="657"/>
      <c r="DO14" s="657"/>
      <c r="DP14" s="658"/>
      <c r="DQ14" s="662">
        <v>226616</v>
      </c>
      <c r="DR14" s="657"/>
      <c r="DS14" s="657"/>
      <c r="DT14" s="657"/>
      <c r="DU14" s="657"/>
      <c r="DV14" s="657"/>
      <c r="DW14" s="657"/>
      <c r="DX14" s="657"/>
      <c r="DY14" s="657"/>
      <c r="DZ14" s="657"/>
      <c r="EA14" s="657"/>
      <c r="EB14" s="657"/>
      <c r="EC14" s="693"/>
    </row>
    <row r="15" spans="2:143" ht="11.25" customHeight="1" x14ac:dyDescent="0.2">
      <c r="B15" s="653" t="s">
        <v>247</v>
      </c>
      <c r="C15" s="654"/>
      <c r="D15" s="654"/>
      <c r="E15" s="654"/>
      <c r="F15" s="654"/>
      <c r="G15" s="654"/>
      <c r="H15" s="654"/>
      <c r="I15" s="654"/>
      <c r="J15" s="654"/>
      <c r="K15" s="654"/>
      <c r="L15" s="654"/>
      <c r="M15" s="654"/>
      <c r="N15" s="654"/>
      <c r="O15" s="654"/>
      <c r="P15" s="654"/>
      <c r="Q15" s="655"/>
      <c r="R15" s="656">
        <v>7676</v>
      </c>
      <c r="S15" s="657"/>
      <c r="T15" s="657"/>
      <c r="U15" s="657"/>
      <c r="V15" s="657"/>
      <c r="W15" s="657"/>
      <c r="X15" s="657"/>
      <c r="Y15" s="658"/>
      <c r="Z15" s="694">
        <v>0.1</v>
      </c>
      <c r="AA15" s="694"/>
      <c r="AB15" s="694"/>
      <c r="AC15" s="694"/>
      <c r="AD15" s="695">
        <v>7676</v>
      </c>
      <c r="AE15" s="695"/>
      <c r="AF15" s="695"/>
      <c r="AG15" s="695"/>
      <c r="AH15" s="695"/>
      <c r="AI15" s="695"/>
      <c r="AJ15" s="695"/>
      <c r="AK15" s="695"/>
      <c r="AL15" s="659">
        <v>0.3</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43073</v>
      </c>
      <c r="BH15" s="657"/>
      <c r="BI15" s="657"/>
      <c r="BJ15" s="657"/>
      <c r="BK15" s="657"/>
      <c r="BL15" s="657"/>
      <c r="BM15" s="657"/>
      <c r="BN15" s="658"/>
      <c r="BO15" s="694">
        <v>5.5</v>
      </c>
      <c r="BP15" s="694"/>
      <c r="BQ15" s="694"/>
      <c r="BR15" s="694"/>
      <c r="BS15" s="695" t="s">
        <v>122</v>
      </c>
      <c r="BT15" s="695"/>
      <c r="BU15" s="695"/>
      <c r="BV15" s="695"/>
      <c r="BW15" s="695"/>
      <c r="BX15" s="695"/>
      <c r="BY15" s="695"/>
      <c r="BZ15" s="695"/>
      <c r="CA15" s="695"/>
      <c r="CB15" s="735"/>
      <c r="CD15" s="653" t="s">
        <v>249</v>
      </c>
      <c r="CE15" s="654"/>
      <c r="CF15" s="654"/>
      <c r="CG15" s="654"/>
      <c r="CH15" s="654"/>
      <c r="CI15" s="654"/>
      <c r="CJ15" s="654"/>
      <c r="CK15" s="654"/>
      <c r="CL15" s="654"/>
      <c r="CM15" s="654"/>
      <c r="CN15" s="654"/>
      <c r="CO15" s="654"/>
      <c r="CP15" s="654"/>
      <c r="CQ15" s="655"/>
      <c r="CR15" s="656">
        <v>535006</v>
      </c>
      <c r="CS15" s="657"/>
      <c r="CT15" s="657"/>
      <c r="CU15" s="657"/>
      <c r="CV15" s="657"/>
      <c r="CW15" s="657"/>
      <c r="CX15" s="657"/>
      <c r="CY15" s="658"/>
      <c r="CZ15" s="694">
        <v>9.6999999999999993</v>
      </c>
      <c r="DA15" s="694"/>
      <c r="DB15" s="694"/>
      <c r="DC15" s="694"/>
      <c r="DD15" s="662">
        <v>39256</v>
      </c>
      <c r="DE15" s="657"/>
      <c r="DF15" s="657"/>
      <c r="DG15" s="657"/>
      <c r="DH15" s="657"/>
      <c r="DI15" s="657"/>
      <c r="DJ15" s="657"/>
      <c r="DK15" s="657"/>
      <c r="DL15" s="657"/>
      <c r="DM15" s="657"/>
      <c r="DN15" s="657"/>
      <c r="DO15" s="657"/>
      <c r="DP15" s="658"/>
      <c r="DQ15" s="662">
        <v>476772</v>
      </c>
      <c r="DR15" s="657"/>
      <c r="DS15" s="657"/>
      <c r="DT15" s="657"/>
      <c r="DU15" s="657"/>
      <c r="DV15" s="657"/>
      <c r="DW15" s="657"/>
      <c r="DX15" s="657"/>
      <c r="DY15" s="657"/>
      <c r="DZ15" s="657"/>
      <c r="EA15" s="657"/>
      <c r="EB15" s="657"/>
      <c r="EC15" s="693"/>
    </row>
    <row r="16" spans="2:143" ht="11.25" customHeight="1" x14ac:dyDescent="0.2">
      <c r="B16" s="653" t="s">
        <v>250</v>
      </c>
      <c r="C16" s="654"/>
      <c r="D16" s="654"/>
      <c r="E16" s="654"/>
      <c r="F16" s="654"/>
      <c r="G16" s="654"/>
      <c r="H16" s="654"/>
      <c r="I16" s="654"/>
      <c r="J16" s="654"/>
      <c r="K16" s="654"/>
      <c r="L16" s="654"/>
      <c r="M16" s="654"/>
      <c r="N16" s="654"/>
      <c r="O16" s="654"/>
      <c r="P16" s="654"/>
      <c r="Q16" s="655"/>
      <c r="R16" s="656">
        <v>10974</v>
      </c>
      <c r="S16" s="657"/>
      <c r="T16" s="657"/>
      <c r="U16" s="657"/>
      <c r="V16" s="657"/>
      <c r="W16" s="657"/>
      <c r="X16" s="657"/>
      <c r="Y16" s="658"/>
      <c r="Z16" s="694">
        <v>0.2</v>
      </c>
      <c r="AA16" s="694"/>
      <c r="AB16" s="694"/>
      <c r="AC16" s="694"/>
      <c r="AD16" s="695">
        <v>10974</v>
      </c>
      <c r="AE16" s="695"/>
      <c r="AF16" s="695"/>
      <c r="AG16" s="695"/>
      <c r="AH16" s="695"/>
      <c r="AI16" s="695"/>
      <c r="AJ16" s="695"/>
      <c r="AK16" s="695"/>
      <c r="AL16" s="659">
        <v>0.4</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5"/>
      <c r="CD16" s="653" t="s">
        <v>252</v>
      </c>
      <c r="CE16" s="654"/>
      <c r="CF16" s="654"/>
      <c r="CG16" s="654"/>
      <c r="CH16" s="654"/>
      <c r="CI16" s="654"/>
      <c r="CJ16" s="654"/>
      <c r="CK16" s="654"/>
      <c r="CL16" s="654"/>
      <c r="CM16" s="654"/>
      <c r="CN16" s="654"/>
      <c r="CO16" s="654"/>
      <c r="CP16" s="654"/>
      <c r="CQ16" s="655"/>
      <c r="CR16" s="656">
        <v>200</v>
      </c>
      <c r="CS16" s="657"/>
      <c r="CT16" s="657"/>
      <c r="CU16" s="657"/>
      <c r="CV16" s="657"/>
      <c r="CW16" s="657"/>
      <c r="CX16" s="657"/>
      <c r="CY16" s="658"/>
      <c r="CZ16" s="694">
        <v>0</v>
      </c>
      <c r="DA16" s="694"/>
      <c r="DB16" s="694"/>
      <c r="DC16" s="694"/>
      <c r="DD16" s="662" t="s">
        <v>122</v>
      </c>
      <c r="DE16" s="657"/>
      <c r="DF16" s="657"/>
      <c r="DG16" s="657"/>
      <c r="DH16" s="657"/>
      <c r="DI16" s="657"/>
      <c r="DJ16" s="657"/>
      <c r="DK16" s="657"/>
      <c r="DL16" s="657"/>
      <c r="DM16" s="657"/>
      <c r="DN16" s="657"/>
      <c r="DO16" s="657"/>
      <c r="DP16" s="658"/>
      <c r="DQ16" s="662">
        <v>200</v>
      </c>
      <c r="DR16" s="657"/>
      <c r="DS16" s="657"/>
      <c r="DT16" s="657"/>
      <c r="DU16" s="657"/>
      <c r="DV16" s="657"/>
      <c r="DW16" s="657"/>
      <c r="DX16" s="657"/>
      <c r="DY16" s="657"/>
      <c r="DZ16" s="657"/>
      <c r="EA16" s="657"/>
      <c r="EB16" s="657"/>
      <c r="EC16" s="693"/>
    </row>
    <row r="17" spans="2:133" ht="11.25" customHeight="1" x14ac:dyDescent="0.2">
      <c r="B17" s="653" t="s">
        <v>253</v>
      </c>
      <c r="C17" s="654"/>
      <c r="D17" s="654"/>
      <c r="E17" s="654"/>
      <c r="F17" s="654"/>
      <c r="G17" s="654"/>
      <c r="H17" s="654"/>
      <c r="I17" s="654"/>
      <c r="J17" s="654"/>
      <c r="K17" s="654"/>
      <c r="L17" s="654"/>
      <c r="M17" s="654"/>
      <c r="N17" s="654"/>
      <c r="O17" s="654"/>
      <c r="P17" s="654"/>
      <c r="Q17" s="655"/>
      <c r="R17" s="656">
        <v>25720</v>
      </c>
      <c r="S17" s="657"/>
      <c r="T17" s="657"/>
      <c r="U17" s="657"/>
      <c r="V17" s="657"/>
      <c r="W17" s="657"/>
      <c r="X17" s="657"/>
      <c r="Y17" s="658"/>
      <c r="Z17" s="694">
        <v>0.5</v>
      </c>
      <c r="AA17" s="694"/>
      <c r="AB17" s="694"/>
      <c r="AC17" s="694"/>
      <c r="AD17" s="695">
        <v>25720</v>
      </c>
      <c r="AE17" s="695"/>
      <c r="AF17" s="695"/>
      <c r="AG17" s="695"/>
      <c r="AH17" s="695"/>
      <c r="AI17" s="695"/>
      <c r="AJ17" s="695"/>
      <c r="AK17" s="695"/>
      <c r="AL17" s="659">
        <v>0.9</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255</v>
      </c>
      <c r="CE17" s="654"/>
      <c r="CF17" s="654"/>
      <c r="CG17" s="654"/>
      <c r="CH17" s="654"/>
      <c r="CI17" s="654"/>
      <c r="CJ17" s="654"/>
      <c r="CK17" s="654"/>
      <c r="CL17" s="654"/>
      <c r="CM17" s="654"/>
      <c r="CN17" s="654"/>
      <c r="CO17" s="654"/>
      <c r="CP17" s="654"/>
      <c r="CQ17" s="655"/>
      <c r="CR17" s="656">
        <v>349949</v>
      </c>
      <c r="CS17" s="657"/>
      <c r="CT17" s="657"/>
      <c r="CU17" s="657"/>
      <c r="CV17" s="657"/>
      <c r="CW17" s="657"/>
      <c r="CX17" s="657"/>
      <c r="CY17" s="658"/>
      <c r="CZ17" s="694">
        <v>6.4</v>
      </c>
      <c r="DA17" s="694"/>
      <c r="DB17" s="694"/>
      <c r="DC17" s="694"/>
      <c r="DD17" s="662" t="s">
        <v>122</v>
      </c>
      <c r="DE17" s="657"/>
      <c r="DF17" s="657"/>
      <c r="DG17" s="657"/>
      <c r="DH17" s="657"/>
      <c r="DI17" s="657"/>
      <c r="DJ17" s="657"/>
      <c r="DK17" s="657"/>
      <c r="DL17" s="657"/>
      <c r="DM17" s="657"/>
      <c r="DN17" s="657"/>
      <c r="DO17" s="657"/>
      <c r="DP17" s="658"/>
      <c r="DQ17" s="662">
        <v>349949</v>
      </c>
      <c r="DR17" s="657"/>
      <c r="DS17" s="657"/>
      <c r="DT17" s="657"/>
      <c r="DU17" s="657"/>
      <c r="DV17" s="657"/>
      <c r="DW17" s="657"/>
      <c r="DX17" s="657"/>
      <c r="DY17" s="657"/>
      <c r="DZ17" s="657"/>
      <c r="EA17" s="657"/>
      <c r="EB17" s="657"/>
      <c r="EC17" s="693"/>
    </row>
    <row r="18" spans="2:133" ht="11.25" customHeight="1" x14ac:dyDescent="0.2">
      <c r="B18" s="653" t="s">
        <v>256</v>
      </c>
      <c r="C18" s="654"/>
      <c r="D18" s="654"/>
      <c r="E18" s="654"/>
      <c r="F18" s="654"/>
      <c r="G18" s="654"/>
      <c r="H18" s="654"/>
      <c r="I18" s="654"/>
      <c r="J18" s="654"/>
      <c r="K18" s="654"/>
      <c r="L18" s="654"/>
      <c r="M18" s="654"/>
      <c r="N18" s="654"/>
      <c r="O18" s="654"/>
      <c r="P18" s="654"/>
      <c r="Q18" s="655"/>
      <c r="R18" s="656">
        <v>3188</v>
      </c>
      <c r="S18" s="657"/>
      <c r="T18" s="657"/>
      <c r="U18" s="657"/>
      <c r="V18" s="657"/>
      <c r="W18" s="657"/>
      <c r="X18" s="657"/>
      <c r="Y18" s="658"/>
      <c r="Z18" s="694">
        <v>0.1</v>
      </c>
      <c r="AA18" s="694"/>
      <c r="AB18" s="694"/>
      <c r="AC18" s="694"/>
      <c r="AD18" s="695">
        <v>3188</v>
      </c>
      <c r="AE18" s="695"/>
      <c r="AF18" s="695"/>
      <c r="AG18" s="695"/>
      <c r="AH18" s="695"/>
      <c r="AI18" s="695"/>
      <c r="AJ18" s="695"/>
      <c r="AK18" s="695"/>
      <c r="AL18" s="659">
        <v>0.1</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5"/>
      <c r="CD18" s="653" t="s">
        <v>258</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259</v>
      </c>
      <c r="C19" s="654"/>
      <c r="D19" s="654"/>
      <c r="E19" s="654"/>
      <c r="F19" s="654"/>
      <c r="G19" s="654"/>
      <c r="H19" s="654"/>
      <c r="I19" s="654"/>
      <c r="J19" s="654"/>
      <c r="K19" s="654"/>
      <c r="L19" s="654"/>
      <c r="M19" s="654"/>
      <c r="N19" s="654"/>
      <c r="O19" s="654"/>
      <c r="P19" s="654"/>
      <c r="Q19" s="655"/>
      <c r="R19" s="656">
        <v>21513</v>
      </c>
      <c r="S19" s="657"/>
      <c r="T19" s="657"/>
      <c r="U19" s="657"/>
      <c r="V19" s="657"/>
      <c r="W19" s="657"/>
      <c r="X19" s="657"/>
      <c r="Y19" s="658"/>
      <c r="Z19" s="694">
        <v>0.4</v>
      </c>
      <c r="AA19" s="694"/>
      <c r="AB19" s="694"/>
      <c r="AC19" s="694"/>
      <c r="AD19" s="695">
        <v>21513</v>
      </c>
      <c r="AE19" s="695"/>
      <c r="AF19" s="695"/>
      <c r="AG19" s="695"/>
      <c r="AH19" s="695"/>
      <c r="AI19" s="695"/>
      <c r="AJ19" s="695"/>
      <c r="AK19" s="695"/>
      <c r="AL19" s="659">
        <v>0.7</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v>16177</v>
      </c>
      <c r="BH19" s="657"/>
      <c r="BI19" s="657"/>
      <c r="BJ19" s="657"/>
      <c r="BK19" s="657"/>
      <c r="BL19" s="657"/>
      <c r="BM19" s="657"/>
      <c r="BN19" s="658"/>
      <c r="BO19" s="694">
        <v>2</v>
      </c>
      <c r="BP19" s="694"/>
      <c r="BQ19" s="694"/>
      <c r="BR19" s="694"/>
      <c r="BS19" s="695" t="s">
        <v>122</v>
      </c>
      <c r="BT19" s="695"/>
      <c r="BU19" s="695"/>
      <c r="BV19" s="695"/>
      <c r="BW19" s="695"/>
      <c r="BX19" s="695"/>
      <c r="BY19" s="695"/>
      <c r="BZ19" s="695"/>
      <c r="CA19" s="695"/>
      <c r="CB19" s="735"/>
      <c r="CD19" s="653" t="s">
        <v>261</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23" t="s">
        <v>262</v>
      </c>
      <c r="C20" s="724"/>
      <c r="D20" s="724"/>
      <c r="E20" s="724"/>
      <c r="F20" s="724"/>
      <c r="G20" s="724"/>
      <c r="H20" s="724"/>
      <c r="I20" s="724"/>
      <c r="J20" s="724"/>
      <c r="K20" s="724"/>
      <c r="L20" s="724"/>
      <c r="M20" s="724"/>
      <c r="N20" s="724"/>
      <c r="O20" s="724"/>
      <c r="P20" s="724"/>
      <c r="Q20" s="725"/>
      <c r="R20" s="656">
        <v>1019</v>
      </c>
      <c r="S20" s="657"/>
      <c r="T20" s="657"/>
      <c r="U20" s="657"/>
      <c r="V20" s="657"/>
      <c r="W20" s="657"/>
      <c r="X20" s="657"/>
      <c r="Y20" s="658"/>
      <c r="Z20" s="694">
        <v>0</v>
      </c>
      <c r="AA20" s="694"/>
      <c r="AB20" s="694"/>
      <c r="AC20" s="694"/>
      <c r="AD20" s="695">
        <v>1019</v>
      </c>
      <c r="AE20" s="695"/>
      <c r="AF20" s="695"/>
      <c r="AG20" s="695"/>
      <c r="AH20" s="695"/>
      <c r="AI20" s="695"/>
      <c r="AJ20" s="695"/>
      <c r="AK20" s="695"/>
      <c r="AL20" s="659">
        <v>0</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v>16177</v>
      </c>
      <c r="BH20" s="657"/>
      <c r="BI20" s="657"/>
      <c r="BJ20" s="657"/>
      <c r="BK20" s="657"/>
      <c r="BL20" s="657"/>
      <c r="BM20" s="657"/>
      <c r="BN20" s="658"/>
      <c r="BO20" s="694">
        <v>2</v>
      </c>
      <c r="BP20" s="694"/>
      <c r="BQ20" s="694"/>
      <c r="BR20" s="694"/>
      <c r="BS20" s="695" t="s">
        <v>122</v>
      </c>
      <c r="BT20" s="695"/>
      <c r="BU20" s="695"/>
      <c r="BV20" s="695"/>
      <c r="BW20" s="695"/>
      <c r="BX20" s="695"/>
      <c r="BY20" s="695"/>
      <c r="BZ20" s="695"/>
      <c r="CA20" s="695"/>
      <c r="CB20" s="735"/>
      <c r="CD20" s="653" t="s">
        <v>264</v>
      </c>
      <c r="CE20" s="654"/>
      <c r="CF20" s="654"/>
      <c r="CG20" s="654"/>
      <c r="CH20" s="654"/>
      <c r="CI20" s="654"/>
      <c r="CJ20" s="654"/>
      <c r="CK20" s="654"/>
      <c r="CL20" s="654"/>
      <c r="CM20" s="654"/>
      <c r="CN20" s="654"/>
      <c r="CO20" s="654"/>
      <c r="CP20" s="654"/>
      <c r="CQ20" s="655"/>
      <c r="CR20" s="656">
        <v>5494137</v>
      </c>
      <c r="CS20" s="657"/>
      <c r="CT20" s="657"/>
      <c r="CU20" s="657"/>
      <c r="CV20" s="657"/>
      <c r="CW20" s="657"/>
      <c r="CX20" s="657"/>
      <c r="CY20" s="658"/>
      <c r="CZ20" s="694">
        <v>100</v>
      </c>
      <c r="DA20" s="694"/>
      <c r="DB20" s="694"/>
      <c r="DC20" s="694"/>
      <c r="DD20" s="662">
        <v>1404423</v>
      </c>
      <c r="DE20" s="657"/>
      <c r="DF20" s="657"/>
      <c r="DG20" s="657"/>
      <c r="DH20" s="657"/>
      <c r="DI20" s="657"/>
      <c r="DJ20" s="657"/>
      <c r="DK20" s="657"/>
      <c r="DL20" s="657"/>
      <c r="DM20" s="657"/>
      <c r="DN20" s="657"/>
      <c r="DO20" s="657"/>
      <c r="DP20" s="658"/>
      <c r="DQ20" s="662">
        <v>3553816</v>
      </c>
      <c r="DR20" s="657"/>
      <c r="DS20" s="657"/>
      <c r="DT20" s="657"/>
      <c r="DU20" s="657"/>
      <c r="DV20" s="657"/>
      <c r="DW20" s="657"/>
      <c r="DX20" s="657"/>
      <c r="DY20" s="657"/>
      <c r="DZ20" s="657"/>
      <c r="EA20" s="657"/>
      <c r="EB20" s="657"/>
      <c r="EC20" s="693"/>
    </row>
    <row r="21" spans="2:133" ht="11.25" customHeight="1" x14ac:dyDescent="0.2">
      <c r="B21" s="653" t="s">
        <v>265</v>
      </c>
      <c r="C21" s="654"/>
      <c r="D21" s="654"/>
      <c r="E21" s="654"/>
      <c r="F21" s="654"/>
      <c r="G21" s="654"/>
      <c r="H21" s="654"/>
      <c r="I21" s="654"/>
      <c r="J21" s="654"/>
      <c r="K21" s="654"/>
      <c r="L21" s="654"/>
      <c r="M21" s="654"/>
      <c r="N21" s="654"/>
      <c r="O21" s="654"/>
      <c r="P21" s="654"/>
      <c r="Q21" s="655"/>
      <c r="R21" s="656">
        <v>2052705</v>
      </c>
      <c r="S21" s="657"/>
      <c r="T21" s="657"/>
      <c r="U21" s="657"/>
      <c r="V21" s="657"/>
      <c r="W21" s="657"/>
      <c r="X21" s="657"/>
      <c r="Y21" s="658"/>
      <c r="Z21" s="694">
        <v>36.4</v>
      </c>
      <c r="AA21" s="694"/>
      <c r="AB21" s="694"/>
      <c r="AC21" s="694"/>
      <c r="AD21" s="695">
        <v>1905859</v>
      </c>
      <c r="AE21" s="695"/>
      <c r="AF21" s="695"/>
      <c r="AG21" s="695"/>
      <c r="AH21" s="695"/>
      <c r="AI21" s="695"/>
      <c r="AJ21" s="695"/>
      <c r="AK21" s="695"/>
      <c r="AL21" s="659">
        <v>63.2</v>
      </c>
      <c r="AM21" s="660"/>
      <c r="AN21" s="660"/>
      <c r="AO21" s="696"/>
      <c r="AP21" s="653" t="s">
        <v>266</v>
      </c>
      <c r="AQ21" s="733"/>
      <c r="AR21" s="733"/>
      <c r="AS21" s="733"/>
      <c r="AT21" s="733"/>
      <c r="AU21" s="733"/>
      <c r="AV21" s="733"/>
      <c r="AW21" s="733"/>
      <c r="AX21" s="733"/>
      <c r="AY21" s="733"/>
      <c r="AZ21" s="733"/>
      <c r="BA21" s="733"/>
      <c r="BB21" s="733"/>
      <c r="BC21" s="733"/>
      <c r="BD21" s="733"/>
      <c r="BE21" s="733"/>
      <c r="BF21" s="734"/>
      <c r="BG21" s="656">
        <v>16177</v>
      </c>
      <c r="BH21" s="657"/>
      <c r="BI21" s="657"/>
      <c r="BJ21" s="657"/>
      <c r="BK21" s="657"/>
      <c r="BL21" s="657"/>
      <c r="BM21" s="657"/>
      <c r="BN21" s="658"/>
      <c r="BO21" s="694">
        <v>2</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267</v>
      </c>
      <c r="C22" s="654"/>
      <c r="D22" s="654"/>
      <c r="E22" s="654"/>
      <c r="F22" s="654"/>
      <c r="G22" s="654"/>
      <c r="H22" s="654"/>
      <c r="I22" s="654"/>
      <c r="J22" s="654"/>
      <c r="K22" s="654"/>
      <c r="L22" s="654"/>
      <c r="M22" s="654"/>
      <c r="N22" s="654"/>
      <c r="O22" s="654"/>
      <c r="P22" s="654"/>
      <c r="Q22" s="655"/>
      <c r="R22" s="656">
        <v>1905859</v>
      </c>
      <c r="S22" s="657"/>
      <c r="T22" s="657"/>
      <c r="U22" s="657"/>
      <c r="V22" s="657"/>
      <c r="W22" s="657"/>
      <c r="X22" s="657"/>
      <c r="Y22" s="658"/>
      <c r="Z22" s="694">
        <v>33.799999999999997</v>
      </c>
      <c r="AA22" s="694"/>
      <c r="AB22" s="694"/>
      <c r="AC22" s="694"/>
      <c r="AD22" s="695">
        <v>1905859</v>
      </c>
      <c r="AE22" s="695"/>
      <c r="AF22" s="695"/>
      <c r="AG22" s="695"/>
      <c r="AH22" s="695"/>
      <c r="AI22" s="695"/>
      <c r="AJ22" s="695"/>
      <c r="AK22" s="695"/>
      <c r="AL22" s="659">
        <v>63.2</v>
      </c>
      <c r="AM22" s="660"/>
      <c r="AN22" s="660"/>
      <c r="AO22" s="696"/>
      <c r="AP22" s="653" t="s">
        <v>268</v>
      </c>
      <c r="AQ22" s="733"/>
      <c r="AR22" s="733"/>
      <c r="AS22" s="733"/>
      <c r="AT22" s="733"/>
      <c r="AU22" s="733"/>
      <c r="AV22" s="733"/>
      <c r="AW22" s="733"/>
      <c r="AX22" s="733"/>
      <c r="AY22" s="733"/>
      <c r="AZ22" s="733"/>
      <c r="BA22" s="733"/>
      <c r="BB22" s="733"/>
      <c r="BC22" s="733"/>
      <c r="BD22" s="733"/>
      <c r="BE22" s="733"/>
      <c r="BF22" s="734"/>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5"/>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270</v>
      </c>
      <c r="C23" s="654"/>
      <c r="D23" s="654"/>
      <c r="E23" s="654"/>
      <c r="F23" s="654"/>
      <c r="G23" s="654"/>
      <c r="H23" s="654"/>
      <c r="I23" s="654"/>
      <c r="J23" s="654"/>
      <c r="K23" s="654"/>
      <c r="L23" s="654"/>
      <c r="M23" s="654"/>
      <c r="N23" s="654"/>
      <c r="O23" s="654"/>
      <c r="P23" s="654"/>
      <c r="Q23" s="655"/>
      <c r="R23" s="656">
        <v>141064</v>
      </c>
      <c r="S23" s="657"/>
      <c r="T23" s="657"/>
      <c r="U23" s="657"/>
      <c r="V23" s="657"/>
      <c r="W23" s="657"/>
      <c r="X23" s="657"/>
      <c r="Y23" s="658"/>
      <c r="Z23" s="694">
        <v>2.5</v>
      </c>
      <c r="AA23" s="694"/>
      <c r="AB23" s="694"/>
      <c r="AC23" s="694"/>
      <c r="AD23" s="695" t="s">
        <v>122</v>
      </c>
      <c r="AE23" s="695"/>
      <c r="AF23" s="695"/>
      <c r="AG23" s="695"/>
      <c r="AH23" s="695"/>
      <c r="AI23" s="695"/>
      <c r="AJ23" s="695"/>
      <c r="AK23" s="695"/>
      <c r="AL23" s="659" t="s">
        <v>122</v>
      </c>
      <c r="AM23" s="660"/>
      <c r="AN23" s="660"/>
      <c r="AO23" s="696"/>
      <c r="AP23" s="653" t="s">
        <v>271</v>
      </c>
      <c r="AQ23" s="733"/>
      <c r="AR23" s="733"/>
      <c r="AS23" s="733"/>
      <c r="AT23" s="733"/>
      <c r="AU23" s="733"/>
      <c r="AV23" s="733"/>
      <c r="AW23" s="733"/>
      <c r="AX23" s="733"/>
      <c r="AY23" s="733"/>
      <c r="AZ23" s="733"/>
      <c r="BA23" s="733"/>
      <c r="BB23" s="733"/>
      <c r="BC23" s="733"/>
      <c r="BD23" s="733"/>
      <c r="BE23" s="733"/>
      <c r="BF23" s="734"/>
      <c r="BG23" s="656" t="s">
        <v>122</v>
      </c>
      <c r="BH23" s="657"/>
      <c r="BI23" s="657"/>
      <c r="BJ23" s="657"/>
      <c r="BK23" s="657"/>
      <c r="BL23" s="657"/>
      <c r="BM23" s="657"/>
      <c r="BN23" s="658"/>
      <c r="BO23" s="694" t="s">
        <v>122</v>
      </c>
      <c r="BP23" s="694"/>
      <c r="BQ23" s="694"/>
      <c r="BR23" s="694"/>
      <c r="BS23" s="695" t="s">
        <v>122</v>
      </c>
      <c r="BT23" s="695"/>
      <c r="BU23" s="695"/>
      <c r="BV23" s="695"/>
      <c r="BW23" s="695"/>
      <c r="BX23" s="695"/>
      <c r="BY23" s="695"/>
      <c r="BZ23" s="695"/>
      <c r="CA23" s="695"/>
      <c r="CB23" s="735"/>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2">
      <c r="B24" s="653" t="s">
        <v>277</v>
      </c>
      <c r="C24" s="654"/>
      <c r="D24" s="654"/>
      <c r="E24" s="654"/>
      <c r="F24" s="654"/>
      <c r="G24" s="654"/>
      <c r="H24" s="654"/>
      <c r="I24" s="654"/>
      <c r="J24" s="654"/>
      <c r="K24" s="654"/>
      <c r="L24" s="654"/>
      <c r="M24" s="654"/>
      <c r="N24" s="654"/>
      <c r="O24" s="654"/>
      <c r="P24" s="654"/>
      <c r="Q24" s="655"/>
      <c r="R24" s="656">
        <v>5782</v>
      </c>
      <c r="S24" s="657"/>
      <c r="T24" s="657"/>
      <c r="U24" s="657"/>
      <c r="V24" s="657"/>
      <c r="W24" s="657"/>
      <c r="X24" s="657"/>
      <c r="Y24" s="658"/>
      <c r="Z24" s="694">
        <v>0.1</v>
      </c>
      <c r="AA24" s="694"/>
      <c r="AB24" s="694"/>
      <c r="AC24" s="694"/>
      <c r="AD24" s="695" t="s">
        <v>122</v>
      </c>
      <c r="AE24" s="695"/>
      <c r="AF24" s="695"/>
      <c r="AG24" s="695"/>
      <c r="AH24" s="695"/>
      <c r="AI24" s="695"/>
      <c r="AJ24" s="695"/>
      <c r="AK24" s="695"/>
      <c r="AL24" s="659" t="s">
        <v>122</v>
      </c>
      <c r="AM24" s="660"/>
      <c r="AN24" s="660"/>
      <c r="AO24" s="696"/>
      <c r="AP24" s="653" t="s">
        <v>278</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279</v>
      </c>
      <c r="CE24" s="715"/>
      <c r="CF24" s="715"/>
      <c r="CG24" s="715"/>
      <c r="CH24" s="715"/>
      <c r="CI24" s="715"/>
      <c r="CJ24" s="715"/>
      <c r="CK24" s="715"/>
      <c r="CL24" s="715"/>
      <c r="CM24" s="715"/>
      <c r="CN24" s="715"/>
      <c r="CO24" s="715"/>
      <c r="CP24" s="715"/>
      <c r="CQ24" s="716"/>
      <c r="CR24" s="711">
        <v>1580718</v>
      </c>
      <c r="CS24" s="712"/>
      <c r="CT24" s="712"/>
      <c r="CU24" s="712"/>
      <c r="CV24" s="712"/>
      <c r="CW24" s="712"/>
      <c r="CX24" s="712"/>
      <c r="CY24" s="737"/>
      <c r="CZ24" s="738">
        <v>28.8</v>
      </c>
      <c r="DA24" s="720"/>
      <c r="DB24" s="720"/>
      <c r="DC24" s="740"/>
      <c r="DD24" s="736">
        <v>1356487</v>
      </c>
      <c r="DE24" s="712"/>
      <c r="DF24" s="712"/>
      <c r="DG24" s="712"/>
      <c r="DH24" s="712"/>
      <c r="DI24" s="712"/>
      <c r="DJ24" s="712"/>
      <c r="DK24" s="737"/>
      <c r="DL24" s="736">
        <v>1242811</v>
      </c>
      <c r="DM24" s="712"/>
      <c r="DN24" s="712"/>
      <c r="DO24" s="712"/>
      <c r="DP24" s="712"/>
      <c r="DQ24" s="712"/>
      <c r="DR24" s="712"/>
      <c r="DS24" s="712"/>
      <c r="DT24" s="712"/>
      <c r="DU24" s="712"/>
      <c r="DV24" s="737"/>
      <c r="DW24" s="738">
        <v>41.2</v>
      </c>
      <c r="DX24" s="720"/>
      <c r="DY24" s="720"/>
      <c r="DZ24" s="720"/>
      <c r="EA24" s="720"/>
      <c r="EB24" s="720"/>
      <c r="EC24" s="739"/>
    </row>
    <row r="25" spans="2:133" ht="11.25" customHeight="1" x14ac:dyDescent="0.2">
      <c r="B25" s="653" t="s">
        <v>280</v>
      </c>
      <c r="C25" s="654"/>
      <c r="D25" s="654"/>
      <c r="E25" s="654"/>
      <c r="F25" s="654"/>
      <c r="G25" s="654"/>
      <c r="H25" s="654"/>
      <c r="I25" s="654"/>
      <c r="J25" s="654"/>
      <c r="K25" s="654"/>
      <c r="L25" s="654"/>
      <c r="M25" s="654"/>
      <c r="N25" s="654"/>
      <c r="O25" s="654"/>
      <c r="P25" s="654"/>
      <c r="Q25" s="655"/>
      <c r="R25" s="656">
        <v>3131671</v>
      </c>
      <c r="S25" s="657"/>
      <c r="T25" s="657"/>
      <c r="U25" s="657"/>
      <c r="V25" s="657"/>
      <c r="W25" s="657"/>
      <c r="X25" s="657"/>
      <c r="Y25" s="658"/>
      <c r="Z25" s="694">
        <v>55.6</v>
      </c>
      <c r="AA25" s="694"/>
      <c r="AB25" s="694"/>
      <c r="AC25" s="694"/>
      <c r="AD25" s="695">
        <v>2984825</v>
      </c>
      <c r="AE25" s="695"/>
      <c r="AF25" s="695"/>
      <c r="AG25" s="695"/>
      <c r="AH25" s="695"/>
      <c r="AI25" s="695"/>
      <c r="AJ25" s="695"/>
      <c r="AK25" s="695"/>
      <c r="AL25" s="659">
        <v>99.1</v>
      </c>
      <c r="AM25" s="660"/>
      <c r="AN25" s="660"/>
      <c r="AO25" s="696"/>
      <c r="AP25" s="653" t="s">
        <v>281</v>
      </c>
      <c r="AQ25" s="733"/>
      <c r="AR25" s="733"/>
      <c r="AS25" s="733"/>
      <c r="AT25" s="733"/>
      <c r="AU25" s="733"/>
      <c r="AV25" s="733"/>
      <c r="AW25" s="733"/>
      <c r="AX25" s="733"/>
      <c r="AY25" s="733"/>
      <c r="AZ25" s="733"/>
      <c r="BA25" s="733"/>
      <c r="BB25" s="733"/>
      <c r="BC25" s="733"/>
      <c r="BD25" s="733"/>
      <c r="BE25" s="733"/>
      <c r="BF25" s="734"/>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5"/>
      <c r="CD25" s="653" t="s">
        <v>282</v>
      </c>
      <c r="CE25" s="654"/>
      <c r="CF25" s="654"/>
      <c r="CG25" s="654"/>
      <c r="CH25" s="654"/>
      <c r="CI25" s="654"/>
      <c r="CJ25" s="654"/>
      <c r="CK25" s="654"/>
      <c r="CL25" s="654"/>
      <c r="CM25" s="654"/>
      <c r="CN25" s="654"/>
      <c r="CO25" s="654"/>
      <c r="CP25" s="654"/>
      <c r="CQ25" s="655"/>
      <c r="CR25" s="656">
        <v>901373</v>
      </c>
      <c r="CS25" s="669"/>
      <c r="CT25" s="669"/>
      <c r="CU25" s="669"/>
      <c r="CV25" s="669"/>
      <c r="CW25" s="669"/>
      <c r="CX25" s="669"/>
      <c r="CY25" s="670"/>
      <c r="CZ25" s="659">
        <v>16.399999999999999</v>
      </c>
      <c r="DA25" s="671"/>
      <c r="DB25" s="671"/>
      <c r="DC25" s="672"/>
      <c r="DD25" s="662">
        <v>867063</v>
      </c>
      <c r="DE25" s="669"/>
      <c r="DF25" s="669"/>
      <c r="DG25" s="669"/>
      <c r="DH25" s="669"/>
      <c r="DI25" s="669"/>
      <c r="DJ25" s="669"/>
      <c r="DK25" s="670"/>
      <c r="DL25" s="662">
        <v>832907</v>
      </c>
      <c r="DM25" s="669"/>
      <c r="DN25" s="669"/>
      <c r="DO25" s="669"/>
      <c r="DP25" s="669"/>
      <c r="DQ25" s="669"/>
      <c r="DR25" s="669"/>
      <c r="DS25" s="669"/>
      <c r="DT25" s="669"/>
      <c r="DU25" s="669"/>
      <c r="DV25" s="670"/>
      <c r="DW25" s="659">
        <v>27.6</v>
      </c>
      <c r="DX25" s="671"/>
      <c r="DY25" s="671"/>
      <c r="DZ25" s="671"/>
      <c r="EA25" s="671"/>
      <c r="EB25" s="671"/>
      <c r="EC25" s="683"/>
    </row>
    <row r="26" spans="2:133" ht="11.25" customHeight="1" x14ac:dyDescent="0.2">
      <c r="B26" s="653" t="s">
        <v>283</v>
      </c>
      <c r="C26" s="654"/>
      <c r="D26" s="654"/>
      <c r="E26" s="654"/>
      <c r="F26" s="654"/>
      <c r="G26" s="654"/>
      <c r="H26" s="654"/>
      <c r="I26" s="654"/>
      <c r="J26" s="654"/>
      <c r="K26" s="654"/>
      <c r="L26" s="654"/>
      <c r="M26" s="654"/>
      <c r="N26" s="654"/>
      <c r="O26" s="654"/>
      <c r="P26" s="654"/>
      <c r="Q26" s="655"/>
      <c r="R26" s="656">
        <v>555</v>
      </c>
      <c r="S26" s="657"/>
      <c r="T26" s="657"/>
      <c r="U26" s="657"/>
      <c r="V26" s="657"/>
      <c r="W26" s="657"/>
      <c r="X26" s="657"/>
      <c r="Y26" s="658"/>
      <c r="Z26" s="694">
        <v>0</v>
      </c>
      <c r="AA26" s="694"/>
      <c r="AB26" s="694"/>
      <c r="AC26" s="694"/>
      <c r="AD26" s="695">
        <v>555</v>
      </c>
      <c r="AE26" s="695"/>
      <c r="AF26" s="695"/>
      <c r="AG26" s="695"/>
      <c r="AH26" s="695"/>
      <c r="AI26" s="695"/>
      <c r="AJ26" s="695"/>
      <c r="AK26" s="695"/>
      <c r="AL26" s="659">
        <v>0</v>
      </c>
      <c r="AM26" s="660"/>
      <c r="AN26" s="660"/>
      <c r="AO26" s="696"/>
      <c r="AP26" s="653" t="s">
        <v>284</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285</v>
      </c>
      <c r="CE26" s="654"/>
      <c r="CF26" s="654"/>
      <c r="CG26" s="654"/>
      <c r="CH26" s="654"/>
      <c r="CI26" s="654"/>
      <c r="CJ26" s="654"/>
      <c r="CK26" s="654"/>
      <c r="CL26" s="654"/>
      <c r="CM26" s="654"/>
      <c r="CN26" s="654"/>
      <c r="CO26" s="654"/>
      <c r="CP26" s="654"/>
      <c r="CQ26" s="655"/>
      <c r="CR26" s="656">
        <v>473129</v>
      </c>
      <c r="CS26" s="657"/>
      <c r="CT26" s="657"/>
      <c r="CU26" s="657"/>
      <c r="CV26" s="657"/>
      <c r="CW26" s="657"/>
      <c r="CX26" s="657"/>
      <c r="CY26" s="658"/>
      <c r="CZ26" s="659">
        <v>8.6</v>
      </c>
      <c r="DA26" s="671"/>
      <c r="DB26" s="671"/>
      <c r="DC26" s="672"/>
      <c r="DD26" s="662">
        <v>461557</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286</v>
      </c>
      <c r="C27" s="654"/>
      <c r="D27" s="654"/>
      <c r="E27" s="654"/>
      <c r="F27" s="654"/>
      <c r="G27" s="654"/>
      <c r="H27" s="654"/>
      <c r="I27" s="654"/>
      <c r="J27" s="654"/>
      <c r="K27" s="654"/>
      <c r="L27" s="654"/>
      <c r="M27" s="654"/>
      <c r="N27" s="654"/>
      <c r="O27" s="654"/>
      <c r="P27" s="654"/>
      <c r="Q27" s="655"/>
      <c r="R27" s="656">
        <v>12423</v>
      </c>
      <c r="S27" s="657"/>
      <c r="T27" s="657"/>
      <c r="U27" s="657"/>
      <c r="V27" s="657"/>
      <c r="W27" s="657"/>
      <c r="X27" s="657"/>
      <c r="Y27" s="658"/>
      <c r="Z27" s="694">
        <v>0.2</v>
      </c>
      <c r="AA27" s="694"/>
      <c r="AB27" s="694"/>
      <c r="AC27" s="694"/>
      <c r="AD27" s="695">
        <v>2077</v>
      </c>
      <c r="AE27" s="695"/>
      <c r="AF27" s="695"/>
      <c r="AG27" s="695"/>
      <c r="AH27" s="695"/>
      <c r="AI27" s="695"/>
      <c r="AJ27" s="695"/>
      <c r="AK27" s="695"/>
      <c r="AL27" s="659">
        <v>0.1</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789514</v>
      </c>
      <c r="BH27" s="657"/>
      <c r="BI27" s="657"/>
      <c r="BJ27" s="657"/>
      <c r="BK27" s="657"/>
      <c r="BL27" s="657"/>
      <c r="BM27" s="657"/>
      <c r="BN27" s="658"/>
      <c r="BO27" s="694">
        <v>100</v>
      </c>
      <c r="BP27" s="694"/>
      <c r="BQ27" s="694"/>
      <c r="BR27" s="694"/>
      <c r="BS27" s="695" t="s">
        <v>122</v>
      </c>
      <c r="BT27" s="695"/>
      <c r="BU27" s="695"/>
      <c r="BV27" s="695"/>
      <c r="BW27" s="695"/>
      <c r="BX27" s="695"/>
      <c r="BY27" s="695"/>
      <c r="BZ27" s="695"/>
      <c r="CA27" s="695"/>
      <c r="CB27" s="735"/>
      <c r="CD27" s="653" t="s">
        <v>288</v>
      </c>
      <c r="CE27" s="654"/>
      <c r="CF27" s="654"/>
      <c r="CG27" s="654"/>
      <c r="CH27" s="654"/>
      <c r="CI27" s="654"/>
      <c r="CJ27" s="654"/>
      <c r="CK27" s="654"/>
      <c r="CL27" s="654"/>
      <c r="CM27" s="654"/>
      <c r="CN27" s="654"/>
      <c r="CO27" s="654"/>
      <c r="CP27" s="654"/>
      <c r="CQ27" s="655"/>
      <c r="CR27" s="656">
        <v>329396</v>
      </c>
      <c r="CS27" s="669"/>
      <c r="CT27" s="669"/>
      <c r="CU27" s="669"/>
      <c r="CV27" s="669"/>
      <c r="CW27" s="669"/>
      <c r="CX27" s="669"/>
      <c r="CY27" s="670"/>
      <c r="CZ27" s="659">
        <v>6</v>
      </c>
      <c r="DA27" s="671"/>
      <c r="DB27" s="671"/>
      <c r="DC27" s="672"/>
      <c r="DD27" s="662">
        <v>139475</v>
      </c>
      <c r="DE27" s="669"/>
      <c r="DF27" s="669"/>
      <c r="DG27" s="669"/>
      <c r="DH27" s="669"/>
      <c r="DI27" s="669"/>
      <c r="DJ27" s="669"/>
      <c r="DK27" s="670"/>
      <c r="DL27" s="662">
        <v>59955</v>
      </c>
      <c r="DM27" s="669"/>
      <c r="DN27" s="669"/>
      <c r="DO27" s="669"/>
      <c r="DP27" s="669"/>
      <c r="DQ27" s="669"/>
      <c r="DR27" s="669"/>
      <c r="DS27" s="669"/>
      <c r="DT27" s="669"/>
      <c r="DU27" s="669"/>
      <c r="DV27" s="670"/>
      <c r="DW27" s="659">
        <v>2</v>
      </c>
      <c r="DX27" s="671"/>
      <c r="DY27" s="671"/>
      <c r="DZ27" s="671"/>
      <c r="EA27" s="671"/>
      <c r="EB27" s="671"/>
      <c r="EC27" s="683"/>
    </row>
    <row r="28" spans="2:133" ht="11.25" customHeight="1" x14ac:dyDescent="0.2">
      <c r="B28" s="653" t="s">
        <v>289</v>
      </c>
      <c r="C28" s="654"/>
      <c r="D28" s="654"/>
      <c r="E28" s="654"/>
      <c r="F28" s="654"/>
      <c r="G28" s="654"/>
      <c r="H28" s="654"/>
      <c r="I28" s="654"/>
      <c r="J28" s="654"/>
      <c r="K28" s="654"/>
      <c r="L28" s="654"/>
      <c r="M28" s="654"/>
      <c r="N28" s="654"/>
      <c r="O28" s="654"/>
      <c r="P28" s="654"/>
      <c r="Q28" s="655"/>
      <c r="R28" s="656">
        <v>14857</v>
      </c>
      <c r="S28" s="657"/>
      <c r="T28" s="657"/>
      <c r="U28" s="657"/>
      <c r="V28" s="657"/>
      <c r="W28" s="657"/>
      <c r="X28" s="657"/>
      <c r="Y28" s="658"/>
      <c r="Z28" s="694">
        <v>0.3</v>
      </c>
      <c r="AA28" s="694"/>
      <c r="AB28" s="694"/>
      <c r="AC28" s="694"/>
      <c r="AD28" s="695">
        <v>11733</v>
      </c>
      <c r="AE28" s="695"/>
      <c r="AF28" s="695"/>
      <c r="AG28" s="695"/>
      <c r="AH28" s="695"/>
      <c r="AI28" s="695"/>
      <c r="AJ28" s="695"/>
      <c r="AK28" s="695"/>
      <c r="AL28" s="659">
        <v>0.4</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349949</v>
      </c>
      <c r="CS28" s="657"/>
      <c r="CT28" s="657"/>
      <c r="CU28" s="657"/>
      <c r="CV28" s="657"/>
      <c r="CW28" s="657"/>
      <c r="CX28" s="657"/>
      <c r="CY28" s="658"/>
      <c r="CZ28" s="659">
        <v>6.4</v>
      </c>
      <c r="DA28" s="671"/>
      <c r="DB28" s="671"/>
      <c r="DC28" s="672"/>
      <c r="DD28" s="662">
        <v>349949</v>
      </c>
      <c r="DE28" s="657"/>
      <c r="DF28" s="657"/>
      <c r="DG28" s="657"/>
      <c r="DH28" s="657"/>
      <c r="DI28" s="657"/>
      <c r="DJ28" s="657"/>
      <c r="DK28" s="658"/>
      <c r="DL28" s="662">
        <v>349949</v>
      </c>
      <c r="DM28" s="657"/>
      <c r="DN28" s="657"/>
      <c r="DO28" s="657"/>
      <c r="DP28" s="657"/>
      <c r="DQ28" s="657"/>
      <c r="DR28" s="657"/>
      <c r="DS28" s="657"/>
      <c r="DT28" s="657"/>
      <c r="DU28" s="657"/>
      <c r="DV28" s="658"/>
      <c r="DW28" s="659">
        <v>11.6</v>
      </c>
      <c r="DX28" s="671"/>
      <c r="DY28" s="671"/>
      <c r="DZ28" s="671"/>
      <c r="EA28" s="671"/>
      <c r="EB28" s="671"/>
      <c r="EC28" s="683"/>
    </row>
    <row r="29" spans="2:133" ht="11.25" customHeight="1" x14ac:dyDescent="0.2">
      <c r="B29" s="653" t="s">
        <v>291</v>
      </c>
      <c r="C29" s="654"/>
      <c r="D29" s="654"/>
      <c r="E29" s="654"/>
      <c r="F29" s="654"/>
      <c r="G29" s="654"/>
      <c r="H29" s="654"/>
      <c r="I29" s="654"/>
      <c r="J29" s="654"/>
      <c r="K29" s="654"/>
      <c r="L29" s="654"/>
      <c r="M29" s="654"/>
      <c r="N29" s="654"/>
      <c r="O29" s="654"/>
      <c r="P29" s="654"/>
      <c r="Q29" s="655"/>
      <c r="R29" s="656">
        <v>3222</v>
      </c>
      <c r="S29" s="657"/>
      <c r="T29" s="657"/>
      <c r="U29" s="657"/>
      <c r="V29" s="657"/>
      <c r="W29" s="657"/>
      <c r="X29" s="657"/>
      <c r="Y29" s="658"/>
      <c r="Z29" s="694">
        <v>0.1</v>
      </c>
      <c r="AA29" s="694"/>
      <c r="AB29" s="694"/>
      <c r="AC29" s="694"/>
      <c r="AD29" s="695">
        <v>108</v>
      </c>
      <c r="AE29" s="695"/>
      <c r="AF29" s="695"/>
      <c r="AG29" s="695"/>
      <c r="AH29" s="695"/>
      <c r="AI29" s="695"/>
      <c r="AJ29" s="695"/>
      <c r="AK29" s="695"/>
      <c r="AL29" s="659">
        <v>0</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292</v>
      </c>
      <c r="CE29" s="676"/>
      <c r="CF29" s="653" t="s">
        <v>66</v>
      </c>
      <c r="CG29" s="654"/>
      <c r="CH29" s="654"/>
      <c r="CI29" s="654"/>
      <c r="CJ29" s="654"/>
      <c r="CK29" s="654"/>
      <c r="CL29" s="654"/>
      <c r="CM29" s="654"/>
      <c r="CN29" s="654"/>
      <c r="CO29" s="654"/>
      <c r="CP29" s="654"/>
      <c r="CQ29" s="655"/>
      <c r="CR29" s="656">
        <v>349949</v>
      </c>
      <c r="CS29" s="669"/>
      <c r="CT29" s="669"/>
      <c r="CU29" s="669"/>
      <c r="CV29" s="669"/>
      <c r="CW29" s="669"/>
      <c r="CX29" s="669"/>
      <c r="CY29" s="670"/>
      <c r="CZ29" s="659">
        <v>6.4</v>
      </c>
      <c r="DA29" s="671"/>
      <c r="DB29" s="671"/>
      <c r="DC29" s="672"/>
      <c r="DD29" s="662">
        <v>349949</v>
      </c>
      <c r="DE29" s="669"/>
      <c r="DF29" s="669"/>
      <c r="DG29" s="669"/>
      <c r="DH29" s="669"/>
      <c r="DI29" s="669"/>
      <c r="DJ29" s="669"/>
      <c r="DK29" s="670"/>
      <c r="DL29" s="662">
        <v>349949</v>
      </c>
      <c r="DM29" s="669"/>
      <c r="DN29" s="669"/>
      <c r="DO29" s="669"/>
      <c r="DP29" s="669"/>
      <c r="DQ29" s="669"/>
      <c r="DR29" s="669"/>
      <c r="DS29" s="669"/>
      <c r="DT29" s="669"/>
      <c r="DU29" s="669"/>
      <c r="DV29" s="670"/>
      <c r="DW29" s="659">
        <v>11.6</v>
      </c>
      <c r="DX29" s="671"/>
      <c r="DY29" s="671"/>
      <c r="DZ29" s="671"/>
      <c r="EA29" s="671"/>
      <c r="EB29" s="671"/>
      <c r="EC29" s="683"/>
    </row>
    <row r="30" spans="2:133" ht="11.25" customHeight="1" x14ac:dyDescent="0.2">
      <c r="B30" s="653" t="s">
        <v>293</v>
      </c>
      <c r="C30" s="654"/>
      <c r="D30" s="654"/>
      <c r="E30" s="654"/>
      <c r="F30" s="654"/>
      <c r="G30" s="654"/>
      <c r="H30" s="654"/>
      <c r="I30" s="654"/>
      <c r="J30" s="654"/>
      <c r="K30" s="654"/>
      <c r="L30" s="654"/>
      <c r="M30" s="654"/>
      <c r="N30" s="654"/>
      <c r="O30" s="654"/>
      <c r="P30" s="654"/>
      <c r="Q30" s="655"/>
      <c r="R30" s="656">
        <v>365863</v>
      </c>
      <c r="S30" s="657"/>
      <c r="T30" s="657"/>
      <c r="U30" s="657"/>
      <c r="V30" s="657"/>
      <c r="W30" s="657"/>
      <c r="X30" s="657"/>
      <c r="Y30" s="658"/>
      <c r="Z30" s="694">
        <v>6.5</v>
      </c>
      <c r="AA30" s="694"/>
      <c r="AB30" s="694"/>
      <c r="AC30" s="694"/>
      <c r="AD30" s="695" t="s">
        <v>122</v>
      </c>
      <c r="AE30" s="695"/>
      <c r="AF30" s="695"/>
      <c r="AG30" s="695"/>
      <c r="AH30" s="695"/>
      <c r="AI30" s="695"/>
      <c r="AJ30" s="695"/>
      <c r="AK30" s="695"/>
      <c r="AL30" s="659" t="s">
        <v>122</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26"/>
      <c r="BI30" s="726"/>
      <c r="BJ30" s="726"/>
      <c r="BK30" s="726"/>
      <c r="BL30" s="726"/>
      <c r="BM30" s="726"/>
      <c r="BN30" s="726"/>
      <c r="BO30" s="726"/>
      <c r="BP30" s="726"/>
      <c r="BQ30" s="727"/>
      <c r="BR30" s="708" t="s">
        <v>295</v>
      </c>
      <c r="BS30" s="726"/>
      <c r="BT30" s="726"/>
      <c r="BU30" s="726"/>
      <c r="BV30" s="726"/>
      <c r="BW30" s="726"/>
      <c r="BX30" s="726"/>
      <c r="BY30" s="726"/>
      <c r="BZ30" s="726"/>
      <c r="CA30" s="726"/>
      <c r="CB30" s="727"/>
      <c r="CD30" s="677"/>
      <c r="CE30" s="678"/>
      <c r="CF30" s="653" t="s">
        <v>296</v>
      </c>
      <c r="CG30" s="654"/>
      <c r="CH30" s="654"/>
      <c r="CI30" s="654"/>
      <c r="CJ30" s="654"/>
      <c r="CK30" s="654"/>
      <c r="CL30" s="654"/>
      <c r="CM30" s="654"/>
      <c r="CN30" s="654"/>
      <c r="CO30" s="654"/>
      <c r="CP30" s="654"/>
      <c r="CQ30" s="655"/>
      <c r="CR30" s="656">
        <v>331227</v>
      </c>
      <c r="CS30" s="657"/>
      <c r="CT30" s="657"/>
      <c r="CU30" s="657"/>
      <c r="CV30" s="657"/>
      <c r="CW30" s="657"/>
      <c r="CX30" s="657"/>
      <c r="CY30" s="658"/>
      <c r="CZ30" s="659">
        <v>6</v>
      </c>
      <c r="DA30" s="671"/>
      <c r="DB30" s="671"/>
      <c r="DC30" s="672"/>
      <c r="DD30" s="662">
        <v>331227</v>
      </c>
      <c r="DE30" s="657"/>
      <c r="DF30" s="657"/>
      <c r="DG30" s="657"/>
      <c r="DH30" s="657"/>
      <c r="DI30" s="657"/>
      <c r="DJ30" s="657"/>
      <c r="DK30" s="658"/>
      <c r="DL30" s="662">
        <v>331227</v>
      </c>
      <c r="DM30" s="657"/>
      <c r="DN30" s="657"/>
      <c r="DO30" s="657"/>
      <c r="DP30" s="657"/>
      <c r="DQ30" s="657"/>
      <c r="DR30" s="657"/>
      <c r="DS30" s="657"/>
      <c r="DT30" s="657"/>
      <c r="DU30" s="657"/>
      <c r="DV30" s="658"/>
      <c r="DW30" s="659">
        <v>11</v>
      </c>
      <c r="DX30" s="671"/>
      <c r="DY30" s="671"/>
      <c r="DZ30" s="671"/>
      <c r="EA30" s="671"/>
      <c r="EB30" s="671"/>
      <c r="EC30" s="683"/>
    </row>
    <row r="31" spans="2:133" ht="11.25" customHeight="1" x14ac:dyDescent="0.2">
      <c r="B31" s="723" t="s">
        <v>297</v>
      </c>
      <c r="C31" s="724"/>
      <c r="D31" s="724"/>
      <c r="E31" s="724"/>
      <c r="F31" s="724"/>
      <c r="G31" s="724"/>
      <c r="H31" s="724"/>
      <c r="I31" s="724"/>
      <c r="J31" s="724"/>
      <c r="K31" s="724"/>
      <c r="L31" s="724"/>
      <c r="M31" s="724"/>
      <c r="N31" s="724"/>
      <c r="O31" s="724"/>
      <c r="P31" s="724"/>
      <c r="Q31" s="725"/>
      <c r="R31" s="656">
        <v>7612</v>
      </c>
      <c r="S31" s="657"/>
      <c r="T31" s="657"/>
      <c r="U31" s="657"/>
      <c r="V31" s="657"/>
      <c r="W31" s="657"/>
      <c r="X31" s="657"/>
      <c r="Y31" s="658"/>
      <c r="Z31" s="694">
        <v>0.1</v>
      </c>
      <c r="AA31" s="694"/>
      <c r="AB31" s="694"/>
      <c r="AC31" s="694"/>
      <c r="AD31" s="695">
        <v>7612</v>
      </c>
      <c r="AE31" s="695"/>
      <c r="AF31" s="695"/>
      <c r="AG31" s="695"/>
      <c r="AH31" s="695"/>
      <c r="AI31" s="695"/>
      <c r="AJ31" s="695"/>
      <c r="AK31" s="695"/>
      <c r="AL31" s="659">
        <v>0.3</v>
      </c>
      <c r="AM31" s="660"/>
      <c r="AN31" s="660"/>
      <c r="AO31" s="696"/>
      <c r="AP31" s="728" t="s">
        <v>298</v>
      </c>
      <c r="AQ31" s="729"/>
      <c r="AR31" s="729"/>
      <c r="AS31" s="729"/>
      <c r="AT31" s="730" t="s">
        <v>299</v>
      </c>
      <c r="AU31" s="200"/>
      <c r="AV31" s="200"/>
      <c r="AW31" s="200"/>
      <c r="AX31" s="714" t="s">
        <v>177</v>
      </c>
      <c r="AY31" s="715"/>
      <c r="AZ31" s="715"/>
      <c r="BA31" s="715"/>
      <c r="BB31" s="715"/>
      <c r="BC31" s="715"/>
      <c r="BD31" s="715"/>
      <c r="BE31" s="715"/>
      <c r="BF31" s="716"/>
      <c r="BG31" s="718">
        <v>99.2</v>
      </c>
      <c r="BH31" s="719"/>
      <c r="BI31" s="719"/>
      <c r="BJ31" s="719"/>
      <c r="BK31" s="719"/>
      <c r="BL31" s="719"/>
      <c r="BM31" s="720">
        <v>89</v>
      </c>
      <c r="BN31" s="719"/>
      <c r="BO31" s="719"/>
      <c r="BP31" s="719"/>
      <c r="BQ31" s="721"/>
      <c r="BR31" s="718">
        <v>99.1</v>
      </c>
      <c r="BS31" s="719"/>
      <c r="BT31" s="719"/>
      <c r="BU31" s="719"/>
      <c r="BV31" s="719"/>
      <c r="BW31" s="719"/>
      <c r="BX31" s="720">
        <v>88.3</v>
      </c>
      <c r="BY31" s="719"/>
      <c r="BZ31" s="719"/>
      <c r="CA31" s="719"/>
      <c r="CB31" s="721"/>
      <c r="CD31" s="677"/>
      <c r="CE31" s="678"/>
      <c r="CF31" s="653" t="s">
        <v>300</v>
      </c>
      <c r="CG31" s="654"/>
      <c r="CH31" s="654"/>
      <c r="CI31" s="654"/>
      <c r="CJ31" s="654"/>
      <c r="CK31" s="654"/>
      <c r="CL31" s="654"/>
      <c r="CM31" s="654"/>
      <c r="CN31" s="654"/>
      <c r="CO31" s="654"/>
      <c r="CP31" s="654"/>
      <c r="CQ31" s="655"/>
      <c r="CR31" s="656">
        <v>18722</v>
      </c>
      <c r="CS31" s="669"/>
      <c r="CT31" s="669"/>
      <c r="CU31" s="669"/>
      <c r="CV31" s="669"/>
      <c r="CW31" s="669"/>
      <c r="CX31" s="669"/>
      <c r="CY31" s="670"/>
      <c r="CZ31" s="659">
        <v>0.3</v>
      </c>
      <c r="DA31" s="671"/>
      <c r="DB31" s="671"/>
      <c r="DC31" s="672"/>
      <c r="DD31" s="662">
        <v>18722</v>
      </c>
      <c r="DE31" s="669"/>
      <c r="DF31" s="669"/>
      <c r="DG31" s="669"/>
      <c r="DH31" s="669"/>
      <c r="DI31" s="669"/>
      <c r="DJ31" s="669"/>
      <c r="DK31" s="670"/>
      <c r="DL31" s="662">
        <v>18722</v>
      </c>
      <c r="DM31" s="669"/>
      <c r="DN31" s="669"/>
      <c r="DO31" s="669"/>
      <c r="DP31" s="669"/>
      <c r="DQ31" s="669"/>
      <c r="DR31" s="669"/>
      <c r="DS31" s="669"/>
      <c r="DT31" s="669"/>
      <c r="DU31" s="669"/>
      <c r="DV31" s="670"/>
      <c r="DW31" s="659">
        <v>0.6</v>
      </c>
      <c r="DX31" s="671"/>
      <c r="DY31" s="671"/>
      <c r="DZ31" s="671"/>
      <c r="EA31" s="671"/>
      <c r="EB31" s="671"/>
      <c r="EC31" s="683"/>
    </row>
    <row r="32" spans="2:133" ht="11.25" customHeight="1" x14ac:dyDescent="0.2">
      <c r="B32" s="653" t="s">
        <v>301</v>
      </c>
      <c r="C32" s="654"/>
      <c r="D32" s="654"/>
      <c r="E32" s="654"/>
      <c r="F32" s="654"/>
      <c r="G32" s="654"/>
      <c r="H32" s="654"/>
      <c r="I32" s="654"/>
      <c r="J32" s="654"/>
      <c r="K32" s="654"/>
      <c r="L32" s="654"/>
      <c r="M32" s="654"/>
      <c r="N32" s="654"/>
      <c r="O32" s="654"/>
      <c r="P32" s="654"/>
      <c r="Q32" s="655"/>
      <c r="R32" s="656">
        <v>468904</v>
      </c>
      <c r="S32" s="657"/>
      <c r="T32" s="657"/>
      <c r="U32" s="657"/>
      <c r="V32" s="657"/>
      <c r="W32" s="657"/>
      <c r="X32" s="657"/>
      <c r="Y32" s="658"/>
      <c r="Z32" s="694">
        <v>8.3000000000000007</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31"/>
      <c r="AU32" s="196" t="s">
        <v>302</v>
      </c>
      <c r="AX32" s="653" t="s">
        <v>303</v>
      </c>
      <c r="AY32" s="654"/>
      <c r="AZ32" s="654"/>
      <c r="BA32" s="654"/>
      <c r="BB32" s="654"/>
      <c r="BC32" s="654"/>
      <c r="BD32" s="654"/>
      <c r="BE32" s="654"/>
      <c r="BF32" s="655"/>
      <c r="BG32" s="722">
        <v>99.4</v>
      </c>
      <c r="BH32" s="669"/>
      <c r="BI32" s="669"/>
      <c r="BJ32" s="669"/>
      <c r="BK32" s="669"/>
      <c r="BL32" s="669"/>
      <c r="BM32" s="660">
        <v>94.9</v>
      </c>
      <c r="BN32" s="669"/>
      <c r="BO32" s="669"/>
      <c r="BP32" s="669"/>
      <c r="BQ32" s="692"/>
      <c r="BR32" s="722">
        <v>98.9</v>
      </c>
      <c r="BS32" s="669"/>
      <c r="BT32" s="669"/>
      <c r="BU32" s="669"/>
      <c r="BV32" s="669"/>
      <c r="BW32" s="669"/>
      <c r="BX32" s="660">
        <v>94.7</v>
      </c>
      <c r="BY32" s="669"/>
      <c r="BZ32" s="669"/>
      <c r="CA32" s="669"/>
      <c r="CB32" s="692"/>
      <c r="CD32" s="679"/>
      <c r="CE32" s="680"/>
      <c r="CF32" s="653" t="s">
        <v>304</v>
      </c>
      <c r="CG32" s="654"/>
      <c r="CH32" s="654"/>
      <c r="CI32" s="654"/>
      <c r="CJ32" s="654"/>
      <c r="CK32" s="654"/>
      <c r="CL32" s="654"/>
      <c r="CM32" s="654"/>
      <c r="CN32" s="654"/>
      <c r="CO32" s="654"/>
      <c r="CP32" s="654"/>
      <c r="CQ32" s="655"/>
      <c r="CR32" s="656" t="s">
        <v>122</v>
      </c>
      <c r="CS32" s="657"/>
      <c r="CT32" s="657"/>
      <c r="CU32" s="657"/>
      <c r="CV32" s="657"/>
      <c r="CW32" s="657"/>
      <c r="CX32" s="657"/>
      <c r="CY32" s="658"/>
      <c r="CZ32" s="659" t="s">
        <v>122</v>
      </c>
      <c r="DA32" s="671"/>
      <c r="DB32" s="671"/>
      <c r="DC32" s="672"/>
      <c r="DD32" s="662" t="s">
        <v>122</v>
      </c>
      <c r="DE32" s="657"/>
      <c r="DF32" s="657"/>
      <c r="DG32" s="657"/>
      <c r="DH32" s="657"/>
      <c r="DI32" s="657"/>
      <c r="DJ32" s="657"/>
      <c r="DK32" s="658"/>
      <c r="DL32" s="662" t="s">
        <v>122</v>
      </c>
      <c r="DM32" s="657"/>
      <c r="DN32" s="657"/>
      <c r="DO32" s="657"/>
      <c r="DP32" s="657"/>
      <c r="DQ32" s="657"/>
      <c r="DR32" s="657"/>
      <c r="DS32" s="657"/>
      <c r="DT32" s="657"/>
      <c r="DU32" s="657"/>
      <c r="DV32" s="658"/>
      <c r="DW32" s="659" t="s">
        <v>122</v>
      </c>
      <c r="DX32" s="671"/>
      <c r="DY32" s="671"/>
      <c r="DZ32" s="671"/>
      <c r="EA32" s="671"/>
      <c r="EB32" s="671"/>
      <c r="EC32" s="683"/>
    </row>
    <row r="33" spans="2:133" ht="11.25" customHeight="1" x14ac:dyDescent="0.2">
      <c r="B33" s="653" t="s">
        <v>305</v>
      </c>
      <c r="C33" s="654"/>
      <c r="D33" s="654"/>
      <c r="E33" s="654"/>
      <c r="F33" s="654"/>
      <c r="G33" s="654"/>
      <c r="H33" s="654"/>
      <c r="I33" s="654"/>
      <c r="J33" s="654"/>
      <c r="K33" s="654"/>
      <c r="L33" s="654"/>
      <c r="M33" s="654"/>
      <c r="N33" s="654"/>
      <c r="O33" s="654"/>
      <c r="P33" s="654"/>
      <c r="Q33" s="655"/>
      <c r="R33" s="656">
        <v>5698</v>
      </c>
      <c r="S33" s="657"/>
      <c r="T33" s="657"/>
      <c r="U33" s="657"/>
      <c r="V33" s="657"/>
      <c r="W33" s="657"/>
      <c r="X33" s="657"/>
      <c r="Y33" s="658"/>
      <c r="Z33" s="694">
        <v>0.1</v>
      </c>
      <c r="AA33" s="694"/>
      <c r="AB33" s="694"/>
      <c r="AC33" s="694"/>
      <c r="AD33" s="695">
        <v>2414</v>
      </c>
      <c r="AE33" s="695"/>
      <c r="AF33" s="695"/>
      <c r="AG33" s="695"/>
      <c r="AH33" s="695"/>
      <c r="AI33" s="695"/>
      <c r="AJ33" s="695"/>
      <c r="AK33" s="695"/>
      <c r="AL33" s="659">
        <v>0.1</v>
      </c>
      <c r="AM33" s="660"/>
      <c r="AN33" s="660"/>
      <c r="AO33" s="696"/>
      <c r="AP33" s="699"/>
      <c r="AQ33" s="700"/>
      <c r="AR33" s="700"/>
      <c r="AS33" s="700"/>
      <c r="AT33" s="732"/>
      <c r="AU33" s="201"/>
      <c r="AV33" s="201"/>
      <c r="AW33" s="201"/>
      <c r="AX33" s="637" t="s">
        <v>306</v>
      </c>
      <c r="AY33" s="638"/>
      <c r="AZ33" s="638"/>
      <c r="BA33" s="638"/>
      <c r="BB33" s="638"/>
      <c r="BC33" s="638"/>
      <c r="BD33" s="638"/>
      <c r="BE33" s="638"/>
      <c r="BF33" s="639"/>
      <c r="BG33" s="717">
        <v>98.9</v>
      </c>
      <c r="BH33" s="641"/>
      <c r="BI33" s="641"/>
      <c r="BJ33" s="641"/>
      <c r="BK33" s="641"/>
      <c r="BL33" s="641"/>
      <c r="BM33" s="687">
        <v>84.5</v>
      </c>
      <c r="BN33" s="641"/>
      <c r="BO33" s="641"/>
      <c r="BP33" s="641"/>
      <c r="BQ33" s="704"/>
      <c r="BR33" s="717">
        <v>99.1</v>
      </c>
      <c r="BS33" s="641"/>
      <c r="BT33" s="641"/>
      <c r="BU33" s="641"/>
      <c r="BV33" s="641"/>
      <c r="BW33" s="641"/>
      <c r="BX33" s="687">
        <v>83.7</v>
      </c>
      <c r="BY33" s="641"/>
      <c r="BZ33" s="641"/>
      <c r="CA33" s="641"/>
      <c r="CB33" s="704"/>
      <c r="CD33" s="653" t="s">
        <v>307</v>
      </c>
      <c r="CE33" s="654"/>
      <c r="CF33" s="654"/>
      <c r="CG33" s="654"/>
      <c r="CH33" s="654"/>
      <c r="CI33" s="654"/>
      <c r="CJ33" s="654"/>
      <c r="CK33" s="654"/>
      <c r="CL33" s="654"/>
      <c r="CM33" s="654"/>
      <c r="CN33" s="654"/>
      <c r="CO33" s="654"/>
      <c r="CP33" s="654"/>
      <c r="CQ33" s="655"/>
      <c r="CR33" s="656">
        <v>2508796</v>
      </c>
      <c r="CS33" s="669"/>
      <c r="CT33" s="669"/>
      <c r="CU33" s="669"/>
      <c r="CV33" s="669"/>
      <c r="CW33" s="669"/>
      <c r="CX33" s="669"/>
      <c r="CY33" s="670"/>
      <c r="CZ33" s="659">
        <v>45.7</v>
      </c>
      <c r="DA33" s="671"/>
      <c r="DB33" s="671"/>
      <c r="DC33" s="672"/>
      <c r="DD33" s="662">
        <v>1976607</v>
      </c>
      <c r="DE33" s="669"/>
      <c r="DF33" s="669"/>
      <c r="DG33" s="669"/>
      <c r="DH33" s="669"/>
      <c r="DI33" s="669"/>
      <c r="DJ33" s="669"/>
      <c r="DK33" s="670"/>
      <c r="DL33" s="662">
        <v>1231822</v>
      </c>
      <c r="DM33" s="669"/>
      <c r="DN33" s="669"/>
      <c r="DO33" s="669"/>
      <c r="DP33" s="669"/>
      <c r="DQ33" s="669"/>
      <c r="DR33" s="669"/>
      <c r="DS33" s="669"/>
      <c r="DT33" s="669"/>
      <c r="DU33" s="669"/>
      <c r="DV33" s="670"/>
      <c r="DW33" s="659">
        <v>40.799999999999997</v>
      </c>
      <c r="DX33" s="671"/>
      <c r="DY33" s="671"/>
      <c r="DZ33" s="671"/>
      <c r="EA33" s="671"/>
      <c r="EB33" s="671"/>
      <c r="EC33" s="683"/>
    </row>
    <row r="34" spans="2:133" ht="11.25" customHeight="1" x14ac:dyDescent="0.2">
      <c r="B34" s="653" t="s">
        <v>308</v>
      </c>
      <c r="C34" s="654"/>
      <c r="D34" s="654"/>
      <c r="E34" s="654"/>
      <c r="F34" s="654"/>
      <c r="G34" s="654"/>
      <c r="H34" s="654"/>
      <c r="I34" s="654"/>
      <c r="J34" s="654"/>
      <c r="K34" s="654"/>
      <c r="L34" s="654"/>
      <c r="M34" s="654"/>
      <c r="N34" s="654"/>
      <c r="O34" s="654"/>
      <c r="P34" s="654"/>
      <c r="Q34" s="655"/>
      <c r="R34" s="656">
        <v>129254</v>
      </c>
      <c r="S34" s="657"/>
      <c r="T34" s="657"/>
      <c r="U34" s="657"/>
      <c r="V34" s="657"/>
      <c r="W34" s="657"/>
      <c r="X34" s="657"/>
      <c r="Y34" s="658"/>
      <c r="Z34" s="694">
        <v>2.2999999999999998</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309</v>
      </c>
      <c r="CE34" s="654"/>
      <c r="CF34" s="654"/>
      <c r="CG34" s="654"/>
      <c r="CH34" s="654"/>
      <c r="CI34" s="654"/>
      <c r="CJ34" s="654"/>
      <c r="CK34" s="654"/>
      <c r="CL34" s="654"/>
      <c r="CM34" s="654"/>
      <c r="CN34" s="654"/>
      <c r="CO34" s="654"/>
      <c r="CP34" s="654"/>
      <c r="CQ34" s="655"/>
      <c r="CR34" s="656">
        <v>965171</v>
      </c>
      <c r="CS34" s="657"/>
      <c r="CT34" s="657"/>
      <c r="CU34" s="657"/>
      <c r="CV34" s="657"/>
      <c r="CW34" s="657"/>
      <c r="CX34" s="657"/>
      <c r="CY34" s="658"/>
      <c r="CZ34" s="659">
        <v>17.600000000000001</v>
      </c>
      <c r="DA34" s="671"/>
      <c r="DB34" s="671"/>
      <c r="DC34" s="672"/>
      <c r="DD34" s="662">
        <v>770877</v>
      </c>
      <c r="DE34" s="657"/>
      <c r="DF34" s="657"/>
      <c r="DG34" s="657"/>
      <c r="DH34" s="657"/>
      <c r="DI34" s="657"/>
      <c r="DJ34" s="657"/>
      <c r="DK34" s="658"/>
      <c r="DL34" s="662">
        <v>577987</v>
      </c>
      <c r="DM34" s="657"/>
      <c r="DN34" s="657"/>
      <c r="DO34" s="657"/>
      <c r="DP34" s="657"/>
      <c r="DQ34" s="657"/>
      <c r="DR34" s="657"/>
      <c r="DS34" s="657"/>
      <c r="DT34" s="657"/>
      <c r="DU34" s="657"/>
      <c r="DV34" s="658"/>
      <c r="DW34" s="659">
        <v>19.100000000000001</v>
      </c>
      <c r="DX34" s="671"/>
      <c r="DY34" s="671"/>
      <c r="DZ34" s="671"/>
      <c r="EA34" s="671"/>
      <c r="EB34" s="671"/>
      <c r="EC34" s="683"/>
    </row>
    <row r="35" spans="2:133" ht="11.25" customHeight="1" x14ac:dyDescent="0.2">
      <c r="B35" s="653" t="s">
        <v>310</v>
      </c>
      <c r="C35" s="654"/>
      <c r="D35" s="654"/>
      <c r="E35" s="654"/>
      <c r="F35" s="654"/>
      <c r="G35" s="654"/>
      <c r="H35" s="654"/>
      <c r="I35" s="654"/>
      <c r="J35" s="654"/>
      <c r="K35" s="654"/>
      <c r="L35" s="654"/>
      <c r="M35" s="654"/>
      <c r="N35" s="654"/>
      <c r="O35" s="654"/>
      <c r="P35" s="654"/>
      <c r="Q35" s="655"/>
      <c r="R35" s="656">
        <v>266484</v>
      </c>
      <c r="S35" s="657"/>
      <c r="T35" s="657"/>
      <c r="U35" s="657"/>
      <c r="V35" s="657"/>
      <c r="W35" s="657"/>
      <c r="X35" s="657"/>
      <c r="Y35" s="658"/>
      <c r="Z35" s="694">
        <v>4.7</v>
      </c>
      <c r="AA35" s="694"/>
      <c r="AB35" s="694"/>
      <c r="AC35" s="694"/>
      <c r="AD35" s="695" t="s">
        <v>122</v>
      </c>
      <c r="AE35" s="695"/>
      <c r="AF35" s="695"/>
      <c r="AG35" s="695"/>
      <c r="AH35" s="695"/>
      <c r="AI35" s="695"/>
      <c r="AJ35" s="695"/>
      <c r="AK35" s="695"/>
      <c r="AL35" s="659" t="s">
        <v>122</v>
      </c>
      <c r="AM35" s="660"/>
      <c r="AN35" s="660"/>
      <c r="AO35" s="696"/>
      <c r="AP35" s="204"/>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102960</v>
      </c>
      <c r="CS35" s="669"/>
      <c r="CT35" s="669"/>
      <c r="CU35" s="669"/>
      <c r="CV35" s="669"/>
      <c r="CW35" s="669"/>
      <c r="CX35" s="669"/>
      <c r="CY35" s="670"/>
      <c r="CZ35" s="659">
        <v>1.9</v>
      </c>
      <c r="DA35" s="671"/>
      <c r="DB35" s="671"/>
      <c r="DC35" s="672"/>
      <c r="DD35" s="662">
        <v>81986</v>
      </c>
      <c r="DE35" s="669"/>
      <c r="DF35" s="669"/>
      <c r="DG35" s="669"/>
      <c r="DH35" s="669"/>
      <c r="DI35" s="669"/>
      <c r="DJ35" s="669"/>
      <c r="DK35" s="670"/>
      <c r="DL35" s="662">
        <v>74257</v>
      </c>
      <c r="DM35" s="669"/>
      <c r="DN35" s="669"/>
      <c r="DO35" s="669"/>
      <c r="DP35" s="669"/>
      <c r="DQ35" s="669"/>
      <c r="DR35" s="669"/>
      <c r="DS35" s="669"/>
      <c r="DT35" s="669"/>
      <c r="DU35" s="669"/>
      <c r="DV35" s="670"/>
      <c r="DW35" s="659">
        <v>2.5</v>
      </c>
      <c r="DX35" s="671"/>
      <c r="DY35" s="671"/>
      <c r="DZ35" s="671"/>
      <c r="EA35" s="671"/>
      <c r="EB35" s="671"/>
      <c r="EC35" s="683"/>
    </row>
    <row r="36" spans="2:133" ht="11.25" customHeight="1" x14ac:dyDescent="0.2">
      <c r="B36" s="653" t="s">
        <v>314</v>
      </c>
      <c r="C36" s="654"/>
      <c r="D36" s="654"/>
      <c r="E36" s="654"/>
      <c r="F36" s="654"/>
      <c r="G36" s="654"/>
      <c r="H36" s="654"/>
      <c r="I36" s="654"/>
      <c r="J36" s="654"/>
      <c r="K36" s="654"/>
      <c r="L36" s="654"/>
      <c r="M36" s="654"/>
      <c r="N36" s="654"/>
      <c r="O36" s="654"/>
      <c r="P36" s="654"/>
      <c r="Q36" s="655"/>
      <c r="R36" s="656">
        <v>245170</v>
      </c>
      <c r="S36" s="657"/>
      <c r="T36" s="657"/>
      <c r="U36" s="657"/>
      <c r="V36" s="657"/>
      <c r="W36" s="657"/>
      <c r="X36" s="657"/>
      <c r="Y36" s="658"/>
      <c r="Z36" s="694">
        <v>4.4000000000000004</v>
      </c>
      <c r="AA36" s="694"/>
      <c r="AB36" s="694"/>
      <c r="AC36" s="694"/>
      <c r="AD36" s="695" t="s">
        <v>122</v>
      </c>
      <c r="AE36" s="695"/>
      <c r="AF36" s="695"/>
      <c r="AG36" s="695"/>
      <c r="AH36" s="695"/>
      <c r="AI36" s="695"/>
      <c r="AJ36" s="695"/>
      <c r="AK36" s="695"/>
      <c r="AL36" s="659" t="s">
        <v>122</v>
      </c>
      <c r="AM36" s="660"/>
      <c r="AN36" s="660"/>
      <c r="AO36" s="696"/>
      <c r="AP36" s="204"/>
      <c r="AQ36" s="705" t="s">
        <v>315</v>
      </c>
      <c r="AR36" s="706"/>
      <c r="AS36" s="706"/>
      <c r="AT36" s="706"/>
      <c r="AU36" s="706"/>
      <c r="AV36" s="706"/>
      <c r="AW36" s="706"/>
      <c r="AX36" s="706"/>
      <c r="AY36" s="707"/>
      <c r="AZ36" s="711">
        <v>511255</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32862</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880424</v>
      </c>
      <c r="CS36" s="657"/>
      <c r="CT36" s="657"/>
      <c r="CU36" s="657"/>
      <c r="CV36" s="657"/>
      <c r="CW36" s="657"/>
      <c r="CX36" s="657"/>
      <c r="CY36" s="658"/>
      <c r="CZ36" s="659">
        <v>16</v>
      </c>
      <c r="DA36" s="671"/>
      <c r="DB36" s="671"/>
      <c r="DC36" s="672"/>
      <c r="DD36" s="662">
        <v>735285</v>
      </c>
      <c r="DE36" s="657"/>
      <c r="DF36" s="657"/>
      <c r="DG36" s="657"/>
      <c r="DH36" s="657"/>
      <c r="DI36" s="657"/>
      <c r="DJ36" s="657"/>
      <c r="DK36" s="658"/>
      <c r="DL36" s="662">
        <v>366322</v>
      </c>
      <c r="DM36" s="657"/>
      <c r="DN36" s="657"/>
      <c r="DO36" s="657"/>
      <c r="DP36" s="657"/>
      <c r="DQ36" s="657"/>
      <c r="DR36" s="657"/>
      <c r="DS36" s="657"/>
      <c r="DT36" s="657"/>
      <c r="DU36" s="657"/>
      <c r="DV36" s="658"/>
      <c r="DW36" s="659">
        <v>12.1</v>
      </c>
      <c r="DX36" s="671"/>
      <c r="DY36" s="671"/>
      <c r="DZ36" s="671"/>
      <c r="EA36" s="671"/>
      <c r="EB36" s="671"/>
      <c r="EC36" s="683"/>
    </row>
    <row r="37" spans="2:133" ht="11.25" customHeight="1" x14ac:dyDescent="0.2">
      <c r="B37" s="653" t="s">
        <v>318</v>
      </c>
      <c r="C37" s="654"/>
      <c r="D37" s="654"/>
      <c r="E37" s="654"/>
      <c r="F37" s="654"/>
      <c r="G37" s="654"/>
      <c r="H37" s="654"/>
      <c r="I37" s="654"/>
      <c r="J37" s="654"/>
      <c r="K37" s="654"/>
      <c r="L37" s="654"/>
      <c r="M37" s="654"/>
      <c r="N37" s="654"/>
      <c r="O37" s="654"/>
      <c r="P37" s="654"/>
      <c r="Q37" s="655"/>
      <c r="R37" s="656">
        <v>81123</v>
      </c>
      <c r="S37" s="657"/>
      <c r="T37" s="657"/>
      <c r="U37" s="657"/>
      <c r="V37" s="657"/>
      <c r="W37" s="657"/>
      <c r="X37" s="657"/>
      <c r="Y37" s="658"/>
      <c r="Z37" s="694">
        <v>1.4</v>
      </c>
      <c r="AA37" s="694"/>
      <c r="AB37" s="694"/>
      <c r="AC37" s="694"/>
      <c r="AD37" s="695">
        <v>3991</v>
      </c>
      <c r="AE37" s="695"/>
      <c r="AF37" s="695"/>
      <c r="AG37" s="695"/>
      <c r="AH37" s="695"/>
      <c r="AI37" s="695"/>
      <c r="AJ37" s="695"/>
      <c r="AK37" s="695"/>
      <c r="AL37" s="659">
        <v>0.1</v>
      </c>
      <c r="AM37" s="660"/>
      <c r="AN37" s="660"/>
      <c r="AO37" s="696"/>
      <c r="AQ37" s="689" t="s">
        <v>319</v>
      </c>
      <c r="AR37" s="690"/>
      <c r="AS37" s="690"/>
      <c r="AT37" s="690"/>
      <c r="AU37" s="690"/>
      <c r="AV37" s="690"/>
      <c r="AW37" s="690"/>
      <c r="AX37" s="690"/>
      <c r="AY37" s="691"/>
      <c r="AZ37" s="656">
        <v>170124</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30644</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244839</v>
      </c>
      <c r="CS37" s="669"/>
      <c r="CT37" s="669"/>
      <c r="CU37" s="669"/>
      <c r="CV37" s="669"/>
      <c r="CW37" s="669"/>
      <c r="CX37" s="669"/>
      <c r="CY37" s="670"/>
      <c r="CZ37" s="659">
        <v>4.5</v>
      </c>
      <c r="DA37" s="671"/>
      <c r="DB37" s="671"/>
      <c r="DC37" s="672"/>
      <c r="DD37" s="662">
        <v>244839</v>
      </c>
      <c r="DE37" s="669"/>
      <c r="DF37" s="669"/>
      <c r="DG37" s="669"/>
      <c r="DH37" s="669"/>
      <c r="DI37" s="669"/>
      <c r="DJ37" s="669"/>
      <c r="DK37" s="670"/>
      <c r="DL37" s="662">
        <v>244839</v>
      </c>
      <c r="DM37" s="669"/>
      <c r="DN37" s="669"/>
      <c r="DO37" s="669"/>
      <c r="DP37" s="669"/>
      <c r="DQ37" s="669"/>
      <c r="DR37" s="669"/>
      <c r="DS37" s="669"/>
      <c r="DT37" s="669"/>
      <c r="DU37" s="669"/>
      <c r="DV37" s="670"/>
      <c r="DW37" s="659">
        <v>8.1</v>
      </c>
      <c r="DX37" s="671"/>
      <c r="DY37" s="671"/>
      <c r="DZ37" s="671"/>
      <c r="EA37" s="671"/>
      <c r="EB37" s="671"/>
      <c r="EC37" s="683"/>
    </row>
    <row r="38" spans="2:133" ht="11.25" customHeight="1" x14ac:dyDescent="0.2">
      <c r="B38" s="653" t="s">
        <v>322</v>
      </c>
      <c r="C38" s="654"/>
      <c r="D38" s="654"/>
      <c r="E38" s="654"/>
      <c r="F38" s="654"/>
      <c r="G38" s="654"/>
      <c r="H38" s="654"/>
      <c r="I38" s="654"/>
      <c r="J38" s="654"/>
      <c r="K38" s="654"/>
      <c r="L38" s="654"/>
      <c r="M38" s="654"/>
      <c r="N38" s="654"/>
      <c r="O38" s="654"/>
      <c r="P38" s="654"/>
      <c r="Q38" s="655"/>
      <c r="R38" s="656">
        <v>898855</v>
      </c>
      <c r="S38" s="657"/>
      <c r="T38" s="657"/>
      <c r="U38" s="657"/>
      <c r="V38" s="657"/>
      <c r="W38" s="657"/>
      <c r="X38" s="657"/>
      <c r="Y38" s="658"/>
      <c r="Z38" s="694">
        <v>16</v>
      </c>
      <c r="AA38" s="694"/>
      <c r="AB38" s="694"/>
      <c r="AC38" s="694"/>
      <c r="AD38" s="695" t="s">
        <v>122</v>
      </c>
      <c r="AE38" s="695"/>
      <c r="AF38" s="695"/>
      <c r="AG38" s="695"/>
      <c r="AH38" s="695"/>
      <c r="AI38" s="695"/>
      <c r="AJ38" s="695"/>
      <c r="AK38" s="695"/>
      <c r="AL38" s="659" t="s">
        <v>122</v>
      </c>
      <c r="AM38" s="660"/>
      <c r="AN38" s="660"/>
      <c r="AO38" s="696"/>
      <c r="AQ38" s="689" t="s">
        <v>323</v>
      </c>
      <c r="AR38" s="690"/>
      <c r="AS38" s="690"/>
      <c r="AT38" s="690"/>
      <c r="AU38" s="690"/>
      <c r="AV38" s="690"/>
      <c r="AW38" s="690"/>
      <c r="AX38" s="690"/>
      <c r="AY38" s="691"/>
      <c r="AZ38" s="656">
        <v>55411</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721</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256171</v>
      </c>
      <c r="CS38" s="657"/>
      <c r="CT38" s="657"/>
      <c r="CU38" s="657"/>
      <c r="CV38" s="657"/>
      <c r="CW38" s="657"/>
      <c r="CX38" s="657"/>
      <c r="CY38" s="658"/>
      <c r="CZ38" s="659">
        <v>4.7</v>
      </c>
      <c r="DA38" s="671"/>
      <c r="DB38" s="671"/>
      <c r="DC38" s="672"/>
      <c r="DD38" s="662">
        <v>213589</v>
      </c>
      <c r="DE38" s="657"/>
      <c r="DF38" s="657"/>
      <c r="DG38" s="657"/>
      <c r="DH38" s="657"/>
      <c r="DI38" s="657"/>
      <c r="DJ38" s="657"/>
      <c r="DK38" s="658"/>
      <c r="DL38" s="662">
        <v>213256</v>
      </c>
      <c r="DM38" s="657"/>
      <c r="DN38" s="657"/>
      <c r="DO38" s="657"/>
      <c r="DP38" s="657"/>
      <c r="DQ38" s="657"/>
      <c r="DR38" s="657"/>
      <c r="DS38" s="657"/>
      <c r="DT38" s="657"/>
      <c r="DU38" s="657"/>
      <c r="DV38" s="658"/>
      <c r="DW38" s="659">
        <v>7.1</v>
      </c>
      <c r="DX38" s="671"/>
      <c r="DY38" s="671"/>
      <c r="DZ38" s="671"/>
      <c r="EA38" s="671"/>
      <c r="EB38" s="671"/>
      <c r="EC38" s="683"/>
    </row>
    <row r="39" spans="2:133" ht="11.25" customHeight="1" x14ac:dyDescent="0.2">
      <c r="B39" s="653" t="s">
        <v>326</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327</v>
      </c>
      <c r="AR39" s="690"/>
      <c r="AS39" s="690"/>
      <c r="AT39" s="690"/>
      <c r="AU39" s="690"/>
      <c r="AV39" s="690"/>
      <c r="AW39" s="690"/>
      <c r="AX39" s="690"/>
      <c r="AY39" s="691"/>
      <c r="AZ39" s="656">
        <v>16750</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1118</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301120</v>
      </c>
      <c r="CS39" s="669"/>
      <c r="CT39" s="669"/>
      <c r="CU39" s="669"/>
      <c r="CV39" s="669"/>
      <c r="CW39" s="669"/>
      <c r="CX39" s="669"/>
      <c r="CY39" s="670"/>
      <c r="CZ39" s="659">
        <v>5.5</v>
      </c>
      <c r="DA39" s="671"/>
      <c r="DB39" s="671"/>
      <c r="DC39" s="672"/>
      <c r="DD39" s="662">
        <v>171920</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330</v>
      </c>
      <c r="C40" s="654"/>
      <c r="D40" s="654"/>
      <c r="E40" s="654"/>
      <c r="F40" s="654"/>
      <c r="G40" s="654"/>
      <c r="H40" s="654"/>
      <c r="I40" s="654"/>
      <c r="J40" s="654"/>
      <c r="K40" s="654"/>
      <c r="L40" s="654"/>
      <c r="M40" s="654"/>
      <c r="N40" s="654"/>
      <c r="O40" s="654"/>
      <c r="P40" s="654"/>
      <c r="Q40" s="655"/>
      <c r="R40" s="656">
        <v>6555</v>
      </c>
      <c r="S40" s="657"/>
      <c r="T40" s="657"/>
      <c r="U40" s="657"/>
      <c r="V40" s="657"/>
      <c r="W40" s="657"/>
      <c r="X40" s="657"/>
      <c r="Y40" s="658"/>
      <c r="Z40" s="694">
        <v>0.1</v>
      </c>
      <c r="AA40" s="694"/>
      <c r="AB40" s="694"/>
      <c r="AC40" s="694"/>
      <c r="AD40" s="695" t="s">
        <v>122</v>
      </c>
      <c r="AE40" s="695"/>
      <c r="AF40" s="695"/>
      <c r="AG40" s="695"/>
      <c r="AH40" s="695"/>
      <c r="AI40" s="695"/>
      <c r="AJ40" s="695"/>
      <c r="AK40" s="695"/>
      <c r="AL40" s="659" t="s">
        <v>122</v>
      </c>
      <c r="AM40" s="660"/>
      <c r="AN40" s="660"/>
      <c r="AO40" s="696"/>
      <c r="AQ40" s="689" t="s">
        <v>331</v>
      </c>
      <c r="AR40" s="690"/>
      <c r="AS40" s="690"/>
      <c r="AT40" s="690"/>
      <c r="AU40" s="690"/>
      <c r="AV40" s="690"/>
      <c r="AW40" s="690"/>
      <c r="AX40" s="690"/>
      <c r="AY40" s="691"/>
      <c r="AZ40" s="656">
        <v>10008</v>
      </c>
      <c r="BA40" s="657"/>
      <c r="BB40" s="657"/>
      <c r="BC40" s="657"/>
      <c r="BD40" s="669"/>
      <c r="BE40" s="669"/>
      <c r="BF40" s="692"/>
      <c r="BG40" s="697" t="s">
        <v>332</v>
      </c>
      <c r="BH40" s="698"/>
      <c r="BI40" s="698"/>
      <c r="BJ40" s="698"/>
      <c r="BK40" s="698"/>
      <c r="BL40" s="205"/>
      <c r="BM40" s="654" t="s">
        <v>333</v>
      </c>
      <c r="BN40" s="654"/>
      <c r="BO40" s="654"/>
      <c r="BP40" s="654"/>
      <c r="BQ40" s="654"/>
      <c r="BR40" s="654"/>
      <c r="BS40" s="654"/>
      <c r="BT40" s="654"/>
      <c r="BU40" s="655"/>
      <c r="BV40" s="656">
        <v>89</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2950</v>
      </c>
      <c r="CS40" s="657"/>
      <c r="CT40" s="657"/>
      <c r="CU40" s="657"/>
      <c r="CV40" s="657"/>
      <c r="CW40" s="657"/>
      <c r="CX40" s="657"/>
      <c r="CY40" s="658"/>
      <c r="CZ40" s="659">
        <v>0.1</v>
      </c>
      <c r="DA40" s="671"/>
      <c r="DB40" s="671"/>
      <c r="DC40" s="672"/>
      <c r="DD40" s="662">
        <v>2950</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
      <c r="B41" s="637" t="s">
        <v>335</v>
      </c>
      <c r="C41" s="638"/>
      <c r="D41" s="638"/>
      <c r="E41" s="638"/>
      <c r="F41" s="638"/>
      <c r="G41" s="638"/>
      <c r="H41" s="638"/>
      <c r="I41" s="638"/>
      <c r="J41" s="638"/>
      <c r="K41" s="638"/>
      <c r="L41" s="638"/>
      <c r="M41" s="638"/>
      <c r="N41" s="638"/>
      <c r="O41" s="638"/>
      <c r="P41" s="638"/>
      <c r="Q41" s="639"/>
      <c r="R41" s="640">
        <v>5631691</v>
      </c>
      <c r="S41" s="681"/>
      <c r="T41" s="681"/>
      <c r="U41" s="681"/>
      <c r="V41" s="681"/>
      <c r="W41" s="681"/>
      <c r="X41" s="681"/>
      <c r="Y41" s="684"/>
      <c r="Z41" s="685">
        <v>100</v>
      </c>
      <c r="AA41" s="685"/>
      <c r="AB41" s="685"/>
      <c r="AC41" s="685"/>
      <c r="AD41" s="686">
        <v>3013315</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63563</v>
      </c>
      <c r="BA41" s="657"/>
      <c r="BB41" s="657"/>
      <c r="BC41" s="657"/>
      <c r="BD41" s="669"/>
      <c r="BE41" s="669"/>
      <c r="BF41" s="692"/>
      <c r="BG41" s="697"/>
      <c r="BH41" s="698"/>
      <c r="BI41" s="698"/>
      <c r="BJ41" s="698"/>
      <c r="BK41" s="698"/>
      <c r="BL41" s="205"/>
      <c r="BM41" s="654" t="s">
        <v>337</v>
      </c>
      <c r="BN41" s="654"/>
      <c r="BO41" s="654"/>
      <c r="BP41" s="654"/>
      <c r="BQ41" s="654"/>
      <c r="BR41" s="654"/>
      <c r="BS41" s="654"/>
      <c r="BT41" s="654"/>
      <c r="BU41" s="655"/>
      <c r="BV41" s="656">
        <v>1</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339</v>
      </c>
      <c r="AR42" s="702"/>
      <c r="AS42" s="702"/>
      <c r="AT42" s="702"/>
      <c r="AU42" s="702"/>
      <c r="AV42" s="702"/>
      <c r="AW42" s="702"/>
      <c r="AX42" s="702"/>
      <c r="AY42" s="703"/>
      <c r="AZ42" s="640">
        <v>195399</v>
      </c>
      <c r="BA42" s="681"/>
      <c r="BB42" s="681"/>
      <c r="BC42" s="681"/>
      <c r="BD42" s="641"/>
      <c r="BE42" s="641"/>
      <c r="BF42" s="704"/>
      <c r="BG42" s="699"/>
      <c r="BH42" s="700"/>
      <c r="BI42" s="700"/>
      <c r="BJ42" s="700"/>
      <c r="BK42" s="700"/>
      <c r="BL42" s="206"/>
      <c r="BM42" s="638" t="s">
        <v>340</v>
      </c>
      <c r="BN42" s="638"/>
      <c r="BO42" s="638"/>
      <c r="BP42" s="638"/>
      <c r="BQ42" s="638"/>
      <c r="BR42" s="638"/>
      <c r="BS42" s="638"/>
      <c r="BT42" s="638"/>
      <c r="BU42" s="639"/>
      <c r="BV42" s="640">
        <v>369</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1404623</v>
      </c>
      <c r="CS42" s="669"/>
      <c r="CT42" s="669"/>
      <c r="CU42" s="669"/>
      <c r="CV42" s="669"/>
      <c r="CW42" s="669"/>
      <c r="CX42" s="669"/>
      <c r="CY42" s="670"/>
      <c r="CZ42" s="659">
        <v>25.6</v>
      </c>
      <c r="DA42" s="671"/>
      <c r="DB42" s="671"/>
      <c r="DC42" s="672"/>
      <c r="DD42" s="662">
        <v>220722</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342</v>
      </c>
      <c r="CD43" s="653" t="s">
        <v>343</v>
      </c>
      <c r="CE43" s="654"/>
      <c r="CF43" s="654"/>
      <c r="CG43" s="654"/>
      <c r="CH43" s="654"/>
      <c r="CI43" s="654"/>
      <c r="CJ43" s="654"/>
      <c r="CK43" s="654"/>
      <c r="CL43" s="654"/>
      <c r="CM43" s="654"/>
      <c r="CN43" s="654"/>
      <c r="CO43" s="654"/>
      <c r="CP43" s="654"/>
      <c r="CQ43" s="655"/>
      <c r="CR43" s="656">
        <v>34811</v>
      </c>
      <c r="CS43" s="669"/>
      <c r="CT43" s="669"/>
      <c r="CU43" s="669"/>
      <c r="CV43" s="669"/>
      <c r="CW43" s="669"/>
      <c r="CX43" s="669"/>
      <c r="CY43" s="670"/>
      <c r="CZ43" s="659">
        <v>0.6</v>
      </c>
      <c r="DA43" s="671"/>
      <c r="DB43" s="671"/>
      <c r="DC43" s="672"/>
      <c r="DD43" s="662">
        <v>34811</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1404423</v>
      </c>
      <c r="CS44" s="657"/>
      <c r="CT44" s="657"/>
      <c r="CU44" s="657"/>
      <c r="CV44" s="657"/>
      <c r="CW44" s="657"/>
      <c r="CX44" s="657"/>
      <c r="CY44" s="658"/>
      <c r="CZ44" s="659">
        <v>25.6</v>
      </c>
      <c r="DA44" s="660"/>
      <c r="DB44" s="660"/>
      <c r="DC44" s="661"/>
      <c r="DD44" s="662">
        <v>220522</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243448</v>
      </c>
      <c r="CS45" s="669"/>
      <c r="CT45" s="669"/>
      <c r="CU45" s="669"/>
      <c r="CV45" s="669"/>
      <c r="CW45" s="669"/>
      <c r="CX45" s="669"/>
      <c r="CY45" s="670"/>
      <c r="CZ45" s="659">
        <v>4.4000000000000004</v>
      </c>
      <c r="DA45" s="671"/>
      <c r="DB45" s="671"/>
      <c r="DC45" s="672"/>
      <c r="DD45" s="662">
        <v>10027</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348</v>
      </c>
      <c r="CG46" s="654"/>
      <c r="CH46" s="654"/>
      <c r="CI46" s="654"/>
      <c r="CJ46" s="654"/>
      <c r="CK46" s="654"/>
      <c r="CL46" s="654"/>
      <c r="CM46" s="654"/>
      <c r="CN46" s="654"/>
      <c r="CO46" s="654"/>
      <c r="CP46" s="654"/>
      <c r="CQ46" s="655"/>
      <c r="CR46" s="656">
        <v>1157255</v>
      </c>
      <c r="CS46" s="657"/>
      <c r="CT46" s="657"/>
      <c r="CU46" s="657"/>
      <c r="CV46" s="657"/>
      <c r="CW46" s="657"/>
      <c r="CX46" s="657"/>
      <c r="CY46" s="658"/>
      <c r="CZ46" s="659">
        <v>21.1</v>
      </c>
      <c r="DA46" s="660"/>
      <c r="DB46" s="660"/>
      <c r="DC46" s="661"/>
      <c r="DD46" s="662">
        <v>206775</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349</v>
      </c>
      <c r="CG47" s="654"/>
      <c r="CH47" s="654"/>
      <c r="CI47" s="654"/>
      <c r="CJ47" s="654"/>
      <c r="CK47" s="654"/>
      <c r="CL47" s="654"/>
      <c r="CM47" s="654"/>
      <c r="CN47" s="654"/>
      <c r="CO47" s="654"/>
      <c r="CP47" s="654"/>
      <c r="CQ47" s="655"/>
      <c r="CR47" s="656">
        <v>200</v>
      </c>
      <c r="CS47" s="669"/>
      <c r="CT47" s="669"/>
      <c r="CU47" s="669"/>
      <c r="CV47" s="669"/>
      <c r="CW47" s="669"/>
      <c r="CX47" s="669"/>
      <c r="CY47" s="670"/>
      <c r="CZ47" s="659">
        <v>0</v>
      </c>
      <c r="DA47" s="671"/>
      <c r="DB47" s="671"/>
      <c r="DC47" s="672"/>
      <c r="DD47" s="662">
        <v>200</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1" x14ac:dyDescent="0.2">
      <c r="B48" s="207"/>
      <c r="CD48" s="679"/>
      <c r="CE48" s="680"/>
      <c r="CF48" s="653" t="s">
        <v>350</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351</v>
      </c>
      <c r="CE49" s="638"/>
      <c r="CF49" s="638"/>
      <c r="CG49" s="638"/>
      <c r="CH49" s="638"/>
      <c r="CI49" s="638"/>
      <c r="CJ49" s="638"/>
      <c r="CK49" s="638"/>
      <c r="CL49" s="638"/>
      <c r="CM49" s="638"/>
      <c r="CN49" s="638"/>
      <c r="CO49" s="638"/>
      <c r="CP49" s="638"/>
      <c r="CQ49" s="639"/>
      <c r="CR49" s="640">
        <v>5494137</v>
      </c>
      <c r="CS49" s="641"/>
      <c r="CT49" s="641"/>
      <c r="CU49" s="641"/>
      <c r="CV49" s="641"/>
      <c r="CW49" s="641"/>
      <c r="CX49" s="641"/>
      <c r="CY49" s="642"/>
      <c r="CZ49" s="643">
        <v>100</v>
      </c>
      <c r="DA49" s="644"/>
      <c r="DB49" s="644"/>
      <c r="DC49" s="645"/>
      <c r="DD49" s="646">
        <v>3553816</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axGC7RqqZYkywQzlJxK7ArMRSbt87nZd7H0PHAZXnOjQfxQVbvQq4ECusYzgWS4KxyDDHeSWdIdX2p5KwavkIg==" saltValue="DFqbGSGZ3OLJM/HqDB1wA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K69" sqref="AK69:AO69"/>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353</v>
      </c>
      <c r="DK2" s="1127"/>
      <c r="DL2" s="1127"/>
      <c r="DM2" s="1127"/>
      <c r="DN2" s="1127"/>
      <c r="DO2" s="1128"/>
      <c r="DP2" s="210"/>
      <c r="DQ2" s="1126" t="s">
        <v>354</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29"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19" t="s">
        <v>371</v>
      </c>
      <c r="DH5" s="1120"/>
      <c r="DI5" s="1120"/>
      <c r="DJ5" s="1120"/>
      <c r="DK5" s="1121"/>
      <c r="DL5" s="1119" t="s">
        <v>372</v>
      </c>
      <c r="DM5" s="1120"/>
      <c r="DN5" s="1120"/>
      <c r="DO5" s="1120"/>
      <c r="DP5" s="1121"/>
      <c r="DQ5" s="1036" t="s">
        <v>373</v>
      </c>
      <c r="DR5" s="1037"/>
      <c r="DS5" s="1037"/>
      <c r="DT5" s="1037"/>
      <c r="DU5" s="1038"/>
      <c r="DV5" s="1036" t="s">
        <v>364</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2">
      <c r="A7" s="218">
        <v>1</v>
      </c>
      <c r="B7" s="1082" t="s">
        <v>374</v>
      </c>
      <c r="C7" s="1083"/>
      <c r="D7" s="1083"/>
      <c r="E7" s="1083"/>
      <c r="F7" s="1083"/>
      <c r="G7" s="1083"/>
      <c r="H7" s="1083"/>
      <c r="I7" s="1083"/>
      <c r="J7" s="1083"/>
      <c r="K7" s="1083"/>
      <c r="L7" s="1083"/>
      <c r="M7" s="1083"/>
      <c r="N7" s="1083"/>
      <c r="O7" s="1083"/>
      <c r="P7" s="1084"/>
      <c r="Q7" s="1137">
        <v>5632</v>
      </c>
      <c r="R7" s="1138"/>
      <c r="S7" s="1138"/>
      <c r="T7" s="1138"/>
      <c r="U7" s="1138"/>
      <c r="V7" s="1138">
        <v>5494</v>
      </c>
      <c r="W7" s="1138"/>
      <c r="X7" s="1138"/>
      <c r="Y7" s="1138"/>
      <c r="Z7" s="1138"/>
      <c r="AA7" s="1138">
        <v>138</v>
      </c>
      <c r="AB7" s="1138"/>
      <c r="AC7" s="1138"/>
      <c r="AD7" s="1138"/>
      <c r="AE7" s="1139"/>
      <c r="AF7" s="1140">
        <v>121</v>
      </c>
      <c r="AG7" s="1141"/>
      <c r="AH7" s="1141"/>
      <c r="AI7" s="1141"/>
      <c r="AJ7" s="1142"/>
      <c r="AK7" s="1143">
        <v>266</v>
      </c>
      <c r="AL7" s="1144"/>
      <c r="AM7" s="1144"/>
      <c r="AN7" s="1144"/>
      <c r="AO7" s="1144"/>
      <c r="AP7" s="1144">
        <v>4274</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c r="BS7" s="1134" t="s">
        <v>553</v>
      </c>
      <c r="BT7" s="1135"/>
      <c r="BU7" s="1135"/>
      <c r="BV7" s="1135"/>
      <c r="BW7" s="1135"/>
      <c r="BX7" s="1135"/>
      <c r="BY7" s="1135"/>
      <c r="BZ7" s="1135"/>
      <c r="CA7" s="1135"/>
      <c r="CB7" s="1135"/>
      <c r="CC7" s="1135"/>
      <c r="CD7" s="1135"/>
      <c r="CE7" s="1135"/>
      <c r="CF7" s="1135"/>
      <c r="CG7" s="1147"/>
      <c r="CH7" s="1131">
        <v>2</v>
      </c>
      <c r="CI7" s="1132"/>
      <c r="CJ7" s="1132"/>
      <c r="CK7" s="1132"/>
      <c r="CL7" s="1133"/>
      <c r="CM7" s="1131">
        <v>36</v>
      </c>
      <c r="CN7" s="1132"/>
      <c r="CO7" s="1132"/>
      <c r="CP7" s="1132"/>
      <c r="CQ7" s="1133"/>
      <c r="CR7" s="1131">
        <v>30</v>
      </c>
      <c r="CS7" s="1132"/>
      <c r="CT7" s="1132"/>
      <c r="CU7" s="1132"/>
      <c r="CV7" s="1133"/>
      <c r="CW7" s="1131" t="s">
        <v>552</v>
      </c>
      <c r="CX7" s="1132"/>
      <c r="CY7" s="1132"/>
      <c r="CZ7" s="1132"/>
      <c r="DA7" s="1133"/>
      <c r="DB7" s="1131" t="s">
        <v>552</v>
      </c>
      <c r="DC7" s="1132"/>
      <c r="DD7" s="1132"/>
      <c r="DE7" s="1132"/>
      <c r="DF7" s="1133"/>
      <c r="DG7" s="1131" t="s">
        <v>552</v>
      </c>
      <c r="DH7" s="1132"/>
      <c r="DI7" s="1132"/>
      <c r="DJ7" s="1132"/>
      <c r="DK7" s="1133"/>
      <c r="DL7" s="1131" t="s">
        <v>552</v>
      </c>
      <c r="DM7" s="1132"/>
      <c r="DN7" s="1132"/>
      <c r="DO7" s="1132"/>
      <c r="DP7" s="1133"/>
      <c r="DQ7" s="1131" t="s">
        <v>552</v>
      </c>
      <c r="DR7" s="1132"/>
      <c r="DS7" s="1132"/>
      <c r="DT7" s="1132"/>
      <c r="DU7" s="1133"/>
      <c r="DV7" s="1134"/>
      <c r="DW7" s="1135"/>
      <c r="DX7" s="1135"/>
      <c r="DY7" s="1135"/>
      <c r="DZ7" s="1136"/>
      <c r="EA7" s="216"/>
    </row>
    <row r="8" spans="1:131" s="217" customFormat="1" ht="26.25" customHeight="1" x14ac:dyDescent="0.2">
      <c r="A8" s="220">
        <v>2</v>
      </c>
      <c r="B8" s="1065"/>
      <c r="C8" s="1066"/>
      <c r="D8" s="1066"/>
      <c r="E8" s="1066"/>
      <c r="F8" s="1066"/>
      <c r="G8" s="1066"/>
      <c r="H8" s="1066"/>
      <c r="I8" s="1066"/>
      <c r="J8" s="1066"/>
      <c r="K8" s="1066"/>
      <c r="L8" s="1066"/>
      <c r="M8" s="1066"/>
      <c r="N8" s="1066"/>
      <c r="O8" s="1066"/>
      <c r="P8" s="1067"/>
      <c r="Q8" s="1073"/>
      <c r="R8" s="1074"/>
      <c r="S8" s="1074"/>
      <c r="T8" s="1074"/>
      <c r="U8" s="1074"/>
      <c r="V8" s="1074"/>
      <c r="W8" s="1074"/>
      <c r="X8" s="1074"/>
      <c r="Y8" s="1074"/>
      <c r="Z8" s="1074"/>
      <c r="AA8" s="1074"/>
      <c r="AB8" s="1074"/>
      <c r="AC8" s="1074"/>
      <c r="AD8" s="1074"/>
      <c r="AE8" s="1075"/>
      <c r="AF8" s="1070"/>
      <c r="AG8" s="1071"/>
      <c r="AH8" s="1071"/>
      <c r="AI8" s="1071"/>
      <c r="AJ8" s="1072"/>
      <c r="AK8" s="1115"/>
      <c r="AL8" s="1116"/>
      <c r="AM8" s="1116"/>
      <c r="AN8" s="1116"/>
      <c r="AO8" s="1116"/>
      <c r="AP8" s="1116"/>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c r="BT8" s="1028"/>
      <c r="BU8" s="1028"/>
      <c r="BV8" s="1028"/>
      <c r="BW8" s="1028"/>
      <c r="BX8" s="1028"/>
      <c r="BY8" s="1028"/>
      <c r="BZ8" s="1028"/>
      <c r="CA8" s="1028"/>
      <c r="CB8" s="1028"/>
      <c r="CC8" s="1028"/>
      <c r="CD8" s="1028"/>
      <c r="CE8" s="1028"/>
      <c r="CF8" s="1028"/>
      <c r="CG8" s="1049"/>
      <c r="CH8" s="1024"/>
      <c r="CI8" s="1025"/>
      <c r="CJ8" s="1025"/>
      <c r="CK8" s="1025"/>
      <c r="CL8" s="1026"/>
      <c r="CM8" s="1024"/>
      <c r="CN8" s="1025"/>
      <c r="CO8" s="1025"/>
      <c r="CP8" s="1025"/>
      <c r="CQ8" s="1026"/>
      <c r="CR8" s="1024"/>
      <c r="CS8" s="1025"/>
      <c r="CT8" s="1025"/>
      <c r="CU8" s="1025"/>
      <c r="CV8" s="1026"/>
      <c r="CW8" s="1024"/>
      <c r="CX8" s="1025"/>
      <c r="CY8" s="1025"/>
      <c r="CZ8" s="1025"/>
      <c r="DA8" s="1026"/>
      <c r="DB8" s="1024"/>
      <c r="DC8" s="1025"/>
      <c r="DD8" s="1025"/>
      <c r="DE8" s="1025"/>
      <c r="DF8" s="1026"/>
      <c r="DG8" s="1024"/>
      <c r="DH8" s="1025"/>
      <c r="DI8" s="1025"/>
      <c r="DJ8" s="1025"/>
      <c r="DK8" s="1026"/>
      <c r="DL8" s="1024"/>
      <c r="DM8" s="1025"/>
      <c r="DN8" s="1025"/>
      <c r="DO8" s="1025"/>
      <c r="DP8" s="1026"/>
      <c r="DQ8" s="1024"/>
      <c r="DR8" s="1025"/>
      <c r="DS8" s="1025"/>
      <c r="DT8" s="1025"/>
      <c r="DU8" s="1026"/>
      <c r="DV8" s="1027"/>
      <c r="DW8" s="1028"/>
      <c r="DX8" s="1028"/>
      <c r="DY8" s="1028"/>
      <c r="DZ8" s="1029"/>
      <c r="EA8" s="216"/>
    </row>
    <row r="9" spans="1:131" s="217" customFormat="1" ht="26.25" customHeight="1" x14ac:dyDescent="0.2">
      <c r="A9" s="220">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6"/>
    </row>
    <row r="10" spans="1:131" s="217" customFormat="1" ht="26.25" customHeight="1" x14ac:dyDescent="0.2">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375</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376</v>
      </c>
      <c r="B23" s="972" t="s">
        <v>377</v>
      </c>
      <c r="C23" s="973"/>
      <c r="D23" s="973"/>
      <c r="E23" s="973"/>
      <c r="F23" s="973"/>
      <c r="G23" s="973"/>
      <c r="H23" s="973"/>
      <c r="I23" s="973"/>
      <c r="J23" s="973"/>
      <c r="K23" s="973"/>
      <c r="L23" s="973"/>
      <c r="M23" s="973"/>
      <c r="N23" s="973"/>
      <c r="O23" s="973"/>
      <c r="P23" s="983"/>
      <c r="Q23" s="1102">
        <f>SUM(Q7)</f>
        <v>5632</v>
      </c>
      <c r="R23" s="1096"/>
      <c r="S23" s="1096"/>
      <c r="T23" s="1096"/>
      <c r="U23" s="1096"/>
      <c r="V23" s="1096">
        <f>SUM(V7)</f>
        <v>5494</v>
      </c>
      <c r="W23" s="1096"/>
      <c r="X23" s="1096"/>
      <c r="Y23" s="1096"/>
      <c r="Z23" s="1096"/>
      <c r="AA23" s="1096">
        <f>SUM(AA7)</f>
        <v>138</v>
      </c>
      <c r="AB23" s="1096"/>
      <c r="AC23" s="1096"/>
      <c r="AD23" s="1096"/>
      <c r="AE23" s="1103"/>
      <c r="AF23" s="1104">
        <v>121</v>
      </c>
      <c r="AG23" s="1096"/>
      <c r="AH23" s="1096"/>
      <c r="AI23" s="1096"/>
      <c r="AJ23" s="1105"/>
      <c r="AK23" s="1106"/>
      <c r="AL23" s="1107"/>
      <c r="AM23" s="1107"/>
      <c r="AN23" s="1107"/>
      <c r="AO23" s="1107"/>
      <c r="AP23" s="1096">
        <f>SUM(AP7)</f>
        <v>4274</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095" t="s">
        <v>378</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094" t="s">
        <v>379</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357</v>
      </c>
      <c r="B26" s="1031"/>
      <c r="C26" s="1031"/>
      <c r="D26" s="1031"/>
      <c r="E26" s="1031"/>
      <c r="F26" s="1031"/>
      <c r="G26" s="1031"/>
      <c r="H26" s="1031"/>
      <c r="I26" s="1031"/>
      <c r="J26" s="1031"/>
      <c r="K26" s="1031"/>
      <c r="L26" s="1031"/>
      <c r="M26" s="1031"/>
      <c r="N26" s="1031"/>
      <c r="O26" s="1031"/>
      <c r="P26" s="1032"/>
      <c r="Q26" s="1036" t="s">
        <v>380</v>
      </c>
      <c r="R26" s="1037"/>
      <c r="S26" s="1037"/>
      <c r="T26" s="1037"/>
      <c r="U26" s="1038"/>
      <c r="V26" s="1036" t="s">
        <v>381</v>
      </c>
      <c r="W26" s="1037"/>
      <c r="X26" s="1037"/>
      <c r="Y26" s="1037"/>
      <c r="Z26" s="1038"/>
      <c r="AA26" s="1036" t="s">
        <v>382</v>
      </c>
      <c r="AB26" s="1037"/>
      <c r="AC26" s="1037"/>
      <c r="AD26" s="1037"/>
      <c r="AE26" s="1037"/>
      <c r="AF26" s="1090" t="s">
        <v>383</v>
      </c>
      <c r="AG26" s="1043"/>
      <c r="AH26" s="1043"/>
      <c r="AI26" s="1043"/>
      <c r="AJ26" s="1091"/>
      <c r="AK26" s="1037" t="s">
        <v>384</v>
      </c>
      <c r="AL26" s="1037"/>
      <c r="AM26" s="1037"/>
      <c r="AN26" s="1037"/>
      <c r="AO26" s="1038"/>
      <c r="AP26" s="1036" t="s">
        <v>385</v>
      </c>
      <c r="AQ26" s="1037"/>
      <c r="AR26" s="1037"/>
      <c r="AS26" s="1037"/>
      <c r="AT26" s="1038"/>
      <c r="AU26" s="1036" t="s">
        <v>386</v>
      </c>
      <c r="AV26" s="1037"/>
      <c r="AW26" s="1037"/>
      <c r="AX26" s="1037"/>
      <c r="AY26" s="1038"/>
      <c r="AZ26" s="1036" t="s">
        <v>387</v>
      </c>
      <c r="BA26" s="1037"/>
      <c r="BB26" s="1037"/>
      <c r="BC26" s="1037"/>
      <c r="BD26" s="1038"/>
      <c r="BE26" s="1036" t="s">
        <v>364</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82" t="s">
        <v>388</v>
      </c>
      <c r="C28" s="1083"/>
      <c r="D28" s="1083"/>
      <c r="E28" s="1083"/>
      <c r="F28" s="1083"/>
      <c r="G28" s="1083"/>
      <c r="H28" s="1083"/>
      <c r="I28" s="1083"/>
      <c r="J28" s="1083"/>
      <c r="K28" s="1083"/>
      <c r="L28" s="1083"/>
      <c r="M28" s="1083"/>
      <c r="N28" s="1083"/>
      <c r="O28" s="1083"/>
      <c r="P28" s="1084"/>
      <c r="Q28" s="1085">
        <v>616</v>
      </c>
      <c r="R28" s="1086"/>
      <c r="S28" s="1086"/>
      <c r="T28" s="1086"/>
      <c r="U28" s="1086"/>
      <c r="V28" s="1086">
        <v>583</v>
      </c>
      <c r="W28" s="1086"/>
      <c r="X28" s="1086"/>
      <c r="Y28" s="1086"/>
      <c r="Z28" s="1086"/>
      <c r="AA28" s="1086">
        <v>33</v>
      </c>
      <c r="AB28" s="1086"/>
      <c r="AC28" s="1086"/>
      <c r="AD28" s="1086"/>
      <c r="AE28" s="1087"/>
      <c r="AF28" s="1088">
        <v>33</v>
      </c>
      <c r="AG28" s="1086"/>
      <c r="AH28" s="1086"/>
      <c r="AI28" s="1086"/>
      <c r="AJ28" s="1089"/>
      <c r="AK28" s="1077">
        <v>41</v>
      </c>
      <c r="AL28" s="1078"/>
      <c r="AM28" s="1078"/>
      <c r="AN28" s="1078"/>
      <c r="AO28" s="1078"/>
      <c r="AP28" s="1078" t="s">
        <v>552</v>
      </c>
      <c r="AQ28" s="1078"/>
      <c r="AR28" s="1078"/>
      <c r="AS28" s="1078"/>
      <c r="AT28" s="1078"/>
      <c r="AU28" s="1078" t="s">
        <v>552</v>
      </c>
      <c r="AV28" s="1078"/>
      <c r="AW28" s="1078"/>
      <c r="AX28" s="1078"/>
      <c r="AY28" s="1078"/>
      <c r="AZ28" s="1079" t="s">
        <v>552</v>
      </c>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389</v>
      </c>
      <c r="C29" s="1066"/>
      <c r="D29" s="1066"/>
      <c r="E29" s="1066"/>
      <c r="F29" s="1066"/>
      <c r="G29" s="1066"/>
      <c r="H29" s="1066"/>
      <c r="I29" s="1066"/>
      <c r="J29" s="1066"/>
      <c r="K29" s="1066"/>
      <c r="L29" s="1066"/>
      <c r="M29" s="1066"/>
      <c r="N29" s="1066"/>
      <c r="O29" s="1066"/>
      <c r="P29" s="1067"/>
      <c r="Q29" s="1073">
        <v>57</v>
      </c>
      <c r="R29" s="1074"/>
      <c r="S29" s="1074"/>
      <c r="T29" s="1074"/>
      <c r="U29" s="1074"/>
      <c r="V29" s="1074">
        <v>45</v>
      </c>
      <c r="W29" s="1074"/>
      <c r="X29" s="1074"/>
      <c r="Y29" s="1074"/>
      <c r="Z29" s="1074"/>
      <c r="AA29" s="1074">
        <v>12</v>
      </c>
      <c r="AB29" s="1074"/>
      <c r="AC29" s="1074"/>
      <c r="AD29" s="1074"/>
      <c r="AE29" s="1075"/>
      <c r="AF29" s="1070">
        <v>12</v>
      </c>
      <c r="AG29" s="1071"/>
      <c r="AH29" s="1071"/>
      <c r="AI29" s="1071"/>
      <c r="AJ29" s="1072"/>
      <c r="AK29" s="1015">
        <v>29</v>
      </c>
      <c r="AL29" s="1006"/>
      <c r="AM29" s="1006"/>
      <c r="AN29" s="1006"/>
      <c r="AO29" s="1006"/>
      <c r="AP29" s="1006" t="s">
        <v>552</v>
      </c>
      <c r="AQ29" s="1006"/>
      <c r="AR29" s="1006"/>
      <c r="AS29" s="1006"/>
      <c r="AT29" s="1006"/>
      <c r="AU29" s="1006" t="s">
        <v>552</v>
      </c>
      <c r="AV29" s="1006"/>
      <c r="AW29" s="1006"/>
      <c r="AX29" s="1006"/>
      <c r="AY29" s="1006"/>
      <c r="AZ29" s="1076" t="s">
        <v>552</v>
      </c>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390</v>
      </c>
      <c r="C30" s="1066"/>
      <c r="D30" s="1066"/>
      <c r="E30" s="1066"/>
      <c r="F30" s="1066"/>
      <c r="G30" s="1066"/>
      <c r="H30" s="1066"/>
      <c r="I30" s="1066"/>
      <c r="J30" s="1066"/>
      <c r="K30" s="1066"/>
      <c r="L30" s="1066"/>
      <c r="M30" s="1066"/>
      <c r="N30" s="1066"/>
      <c r="O30" s="1066"/>
      <c r="P30" s="1067"/>
      <c r="Q30" s="1073">
        <v>713</v>
      </c>
      <c r="R30" s="1074"/>
      <c r="S30" s="1074"/>
      <c r="T30" s="1074"/>
      <c r="U30" s="1074"/>
      <c r="V30" s="1074">
        <v>690</v>
      </c>
      <c r="W30" s="1074"/>
      <c r="X30" s="1074"/>
      <c r="Y30" s="1074"/>
      <c r="Z30" s="1074"/>
      <c r="AA30" s="1074">
        <v>24</v>
      </c>
      <c r="AB30" s="1074"/>
      <c r="AC30" s="1074"/>
      <c r="AD30" s="1074"/>
      <c r="AE30" s="1075"/>
      <c r="AF30" s="1070">
        <v>24</v>
      </c>
      <c r="AG30" s="1071"/>
      <c r="AH30" s="1071"/>
      <c r="AI30" s="1071"/>
      <c r="AJ30" s="1072"/>
      <c r="AK30" s="1015">
        <v>93</v>
      </c>
      <c r="AL30" s="1006"/>
      <c r="AM30" s="1006"/>
      <c r="AN30" s="1006"/>
      <c r="AO30" s="1006"/>
      <c r="AP30" s="1006" t="s">
        <v>552</v>
      </c>
      <c r="AQ30" s="1006"/>
      <c r="AR30" s="1006"/>
      <c r="AS30" s="1006"/>
      <c r="AT30" s="1006"/>
      <c r="AU30" s="1006" t="s">
        <v>552</v>
      </c>
      <c r="AV30" s="1006"/>
      <c r="AW30" s="1006"/>
      <c r="AX30" s="1006"/>
      <c r="AY30" s="1006"/>
      <c r="AZ30" s="1076" t="s">
        <v>552</v>
      </c>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t="s">
        <v>391</v>
      </c>
      <c r="C31" s="1066"/>
      <c r="D31" s="1066"/>
      <c r="E31" s="1066"/>
      <c r="F31" s="1066"/>
      <c r="G31" s="1066"/>
      <c r="H31" s="1066"/>
      <c r="I31" s="1066"/>
      <c r="J31" s="1066"/>
      <c r="K31" s="1066"/>
      <c r="L31" s="1066"/>
      <c r="M31" s="1066"/>
      <c r="N31" s="1066"/>
      <c r="O31" s="1066"/>
      <c r="P31" s="1067"/>
      <c r="Q31" s="1073">
        <v>75</v>
      </c>
      <c r="R31" s="1074"/>
      <c r="S31" s="1074"/>
      <c r="T31" s="1074"/>
      <c r="U31" s="1074"/>
      <c r="V31" s="1074">
        <v>74</v>
      </c>
      <c r="W31" s="1074"/>
      <c r="X31" s="1074"/>
      <c r="Y31" s="1074"/>
      <c r="Z31" s="1074"/>
      <c r="AA31" s="1074">
        <v>1</v>
      </c>
      <c r="AB31" s="1074"/>
      <c r="AC31" s="1074"/>
      <c r="AD31" s="1074"/>
      <c r="AE31" s="1075"/>
      <c r="AF31" s="1070">
        <v>1</v>
      </c>
      <c r="AG31" s="1071"/>
      <c r="AH31" s="1071"/>
      <c r="AI31" s="1071"/>
      <c r="AJ31" s="1072"/>
      <c r="AK31" s="1015">
        <v>19</v>
      </c>
      <c r="AL31" s="1006"/>
      <c r="AM31" s="1006"/>
      <c r="AN31" s="1006"/>
      <c r="AO31" s="1006"/>
      <c r="AP31" s="1006" t="s">
        <v>552</v>
      </c>
      <c r="AQ31" s="1006"/>
      <c r="AR31" s="1006"/>
      <c r="AS31" s="1006"/>
      <c r="AT31" s="1006"/>
      <c r="AU31" s="1006" t="s">
        <v>552</v>
      </c>
      <c r="AV31" s="1006"/>
      <c r="AW31" s="1006"/>
      <c r="AX31" s="1006"/>
      <c r="AY31" s="1006"/>
      <c r="AZ31" s="1076" t="s">
        <v>552</v>
      </c>
      <c r="BA31" s="1076"/>
      <c r="BB31" s="1076"/>
      <c r="BC31" s="1076"/>
      <c r="BD31" s="1076"/>
      <c r="BE31" s="1007"/>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t="s">
        <v>392</v>
      </c>
      <c r="C32" s="1066"/>
      <c r="D32" s="1066"/>
      <c r="E32" s="1066"/>
      <c r="F32" s="1066"/>
      <c r="G32" s="1066"/>
      <c r="H32" s="1066"/>
      <c r="I32" s="1066"/>
      <c r="J32" s="1066"/>
      <c r="K32" s="1066"/>
      <c r="L32" s="1066"/>
      <c r="M32" s="1066"/>
      <c r="N32" s="1066"/>
      <c r="O32" s="1066"/>
      <c r="P32" s="1067"/>
      <c r="Q32" s="1073">
        <v>171</v>
      </c>
      <c r="R32" s="1074"/>
      <c r="S32" s="1074"/>
      <c r="T32" s="1074"/>
      <c r="U32" s="1074"/>
      <c r="V32" s="1074">
        <v>164</v>
      </c>
      <c r="W32" s="1074"/>
      <c r="X32" s="1074"/>
      <c r="Y32" s="1074"/>
      <c r="Z32" s="1074"/>
      <c r="AA32" s="1074">
        <v>8</v>
      </c>
      <c r="AB32" s="1074"/>
      <c r="AC32" s="1074"/>
      <c r="AD32" s="1074"/>
      <c r="AE32" s="1075"/>
      <c r="AF32" s="1070">
        <v>140</v>
      </c>
      <c r="AG32" s="1071"/>
      <c r="AH32" s="1071"/>
      <c r="AI32" s="1071"/>
      <c r="AJ32" s="1072"/>
      <c r="AK32" s="1015">
        <v>72</v>
      </c>
      <c r="AL32" s="1006"/>
      <c r="AM32" s="1006"/>
      <c r="AN32" s="1006"/>
      <c r="AO32" s="1006"/>
      <c r="AP32" s="1006">
        <v>731</v>
      </c>
      <c r="AQ32" s="1006"/>
      <c r="AR32" s="1006"/>
      <c r="AS32" s="1006"/>
      <c r="AT32" s="1006"/>
      <c r="AU32" s="1006">
        <v>323</v>
      </c>
      <c r="AV32" s="1006"/>
      <c r="AW32" s="1006"/>
      <c r="AX32" s="1006"/>
      <c r="AY32" s="1006"/>
      <c r="AZ32" s="1076" t="s">
        <v>552</v>
      </c>
      <c r="BA32" s="1076"/>
      <c r="BB32" s="1076"/>
      <c r="BC32" s="1076"/>
      <c r="BD32" s="1076"/>
      <c r="BE32" s="1007" t="s">
        <v>393</v>
      </c>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t="s">
        <v>394</v>
      </c>
      <c r="C33" s="1066"/>
      <c r="D33" s="1066"/>
      <c r="E33" s="1066"/>
      <c r="F33" s="1066"/>
      <c r="G33" s="1066"/>
      <c r="H33" s="1066"/>
      <c r="I33" s="1066"/>
      <c r="J33" s="1066"/>
      <c r="K33" s="1066"/>
      <c r="L33" s="1066"/>
      <c r="M33" s="1066"/>
      <c r="N33" s="1066"/>
      <c r="O33" s="1066"/>
      <c r="P33" s="1067"/>
      <c r="Q33" s="1073">
        <v>325</v>
      </c>
      <c r="R33" s="1074"/>
      <c r="S33" s="1074"/>
      <c r="T33" s="1074"/>
      <c r="U33" s="1074"/>
      <c r="V33" s="1074">
        <v>318</v>
      </c>
      <c r="W33" s="1074"/>
      <c r="X33" s="1074"/>
      <c r="Y33" s="1074"/>
      <c r="Z33" s="1074"/>
      <c r="AA33" s="1074">
        <v>7</v>
      </c>
      <c r="AB33" s="1074"/>
      <c r="AC33" s="1074"/>
      <c r="AD33" s="1074"/>
      <c r="AE33" s="1075"/>
      <c r="AF33" s="1070">
        <v>96</v>
      </c>
      <c r="AG33" s="1071"/>
      <c r="AH33" s="1071"/>
      <c r="AI33" s="1071"/>
      <c r="AJ33" s="1072"/>
      <c r="AK33" s="1015">
        <v>173</v>
      </c>
      <c r="AL33" s="1006"/>
      <c r="AM33" s="1006"/>
      <c r="AN33" s="1006"/>
      <c r="AO33" s="1006"/>
      <c r="AP33" s="1006">
        <v>504</v>
      </c>
      <c r="AQ33" s="1006"/>
      <c r="AR33" s="1006"/>
      <c r="AS33" s="1006"/>
      <c r="AT33" s="1006"/>
      <c r="AU33" s="1006">
        <v>500</v>
      </c>
      <c r="AV33" s="1006"/>
      <c r="AW33" s="1006"/>
      <c r="AX33" s="1006"/>
      <c r="AY33" s="1006"/>
      <c r="AZ33" s="1076" t="s">
        <v>552</v>
      </c>
      <c r="BA33" s="1076"/>
      <c r="BB33" s="1076"/>
      <c r="BC33" s="1076"/>
      <c r="BD33" s="1076"/>
      <c r="BE33" s="1007" t="s">
        <v>393</v>
      </c>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t="s">
        <v>395</v>
      </c>
      <c r="C34" s="1066"/>
      <c r="D34" s="1066"/>
      <c r="E34" s="1066"/>
      <c r="F34" s="1066"/>
      <c r="G34" s="1066"/>
      <c r="H34" s="1066"/>
      <c r="I34" s="1066"/>
      <c r="J34" s="1066"/>
      <c r="K34" s="1066"/>
      <c r="L34" s="1066"/>
      <c r="M34" s="1066"/>
      <c r="N34" s="1066"/>
      <c r="O34" s="1066"/>
      <c r="P34" s="1067"/>
      <c r="Q34" s="1073">
        <v>3</v>
      </c>
      <c r="R34" s="1074"/>
      <c r="S34" s="1074"/>
      <c r="T34" s="1074"/>
      <c r="U34" s="1074"/>
      <c r="V34" s="1074">
        <v>2</v>
      </c>
      <c r="W34" s="1074"/>
      <c r="X34" s="1074"/>
      <c r="Y34" s="1074"/>
      <c r="Z34" s="1074"/>
      <c r="AA34" s="1074">
        <v>1</v>
      </c>
      <c r="AB34" s="1074"/>
      <c r="AC34" s="1074"/>
      <c r="AD34" s="1074"/>
      <c r="AE34" s="1075"/>
      <c r="AF34" s="1070">
        <v>1</v>
      </c>
      <c r="AG34" s="1071"/>
      <c r="AH34" s="1071"/>
      <c r="AI34" s="1071"/>
      <c r="AJ34" s="1072"/>
      <c r="AK34" s="1015">
        <v>0</v>
      </c>
      <c r="AL34" s="1006"/>
      <c r="AM34" s="1006"/>
      <c r="AN34" s="1006"/>
      <c r="AO34" s="1006"/>
      <c r="AP34" s="1006" t="s">
        <v>552</v>
      </c>
      <c r="AQ34" s="1006"/>
      <c r="AR34" s="1006"/>
      <c r="AS34" s="1006"/>
      <c r="AT34" s="1006"/>
      <c r="AU34" s="1006" t="s">
        <v>552</v>
      </c>
      <c r="AV34" s="1006"/>
      <c r="AW34" s="1006"/>
      <c r="AX34" s="1006"/>
      <c r="AY34" s="1006"/>
      <c r="AZ34" s="1076" t="s">
        <v>552</v>
      </c>
      <c r="BA34" s="1076"/>
      <c r="BB34" s="1076"/>
      <c r="BC34" s="1076"/>
      <c r="BD34" s="1076"/>
      <c r="BE34" s="1007" t="s">
        <v>396</v>
      </c>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t="s">
        <v>397</v>
      </c>
      <c r="C35" s="1066"/>
      <c r="D35" s="1066"/>
      <c r="E35" s="1066"/>
      <c r="F35" s="1066"/>
      <c r="G35" s="1066"/>
      <c r="H35" s="1066"/>
      <c r="I35" s="1066"/>
      <c r="J35" s="1066"/>
      <c r="K35" s="1066"/>
      <c r="L35" s="1066"/>
      <c r="M35" s="1066"/>
      <c r="N35" s="1066"/>
      <c r="O35" s="1066"/>
      <c r="P35" s="1067"/>
      <c r="Q35" s="1073">
        <v>40</v>
      </c>
      <c r="R35" s="1074"/>
      <c r="S35" s="1074"/>
      <c r="T35" s="1074"/>
      <c r="U35" s="1074"/>
      <c r="V35" s="1074">
        <v>37</v>
      </c>
      <c r="W35" s="1074"/>
      <c r="X35" s="1074"/>
      <c r="Y35" s="1074"/>
      <c r="Z35" s="1074"/>
      <c r="AA35" s="1074">
        <v>3</v>
      </c>
      <c r="AB35" s="1074"/>
      <c r="AC35" s="1074"/>
      <c r="AD35" s="1074"/>
      <c r="AE35" s="1075"/>
      <c r="AF35" s="1070">
        <v>76</v>
      </c>
      <c r="AG35" s="1071"/>
      <c r="AH35" s="1071"/>
      <c r="AI35" s="1071"/>
      <c r="AJ35" s="1072"/>
      <c r="AK35" s="1015" t="s">
        <v>552</v>
      </c>
      <c r="AL35" s="1006"/>
      <c r="AM35" s="1006"/>
      <c r="AN35" s="1006"/>
      <c r="AO35" s="1006"/>
      <c r="AP35" s="1006" t="s">
        <v>552</v>
      </c>
      <c r="AQ35" s="1006"/>
      <c r="AR35" s="1006"/>
      <c r="AS35" s="1006"/>
      <c r="AT35" s="1006"/>
      <c r="AU35" s="1006" t="s">
        <v>552</v>
      </c>
      <c r="AV35" s="1006"/>
      <c r="AW35" s="1006"/>
      <c r="AX35" s="1006"/>
      <c r="AY35" s="1006"/>
      <c r="AZ35" s="1076" t="s">
        <v>552</v>
      </c>
      <c r="BA35" s="1076"/>
      <c r="BB35" s="1076"/>
      <c r="BC35" s="1076"/>
      <c r="BD35" s="1076"/>
      <c r="BE35" s="1007" t="s">
        <v>396</v>
      </c>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398</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376</v>
      </c>
      <c r="B63" s="972" t="s">
        <v>399</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381</v>
      </c>
      <c r="AG63" s="994"/>
      <c r="AH63" s="994"/>
      <c r="AI63" s="994"/>
      <c r="AJ63" s="1057"/>
      <c r="AK63" s="1058"/>
      <c r="AL63" s="998"/>
      <c r="AM63" s="998"/>
      <c r="AN63" s="998"/>
      <c r="AO63" s="998"/>
      <c r="AP63" s="994">
        <f>SUM(AP28:AT35)</f>
        <v>1235</v>
      </c>
      <c r="AQ63" s="994"/>
      <c r="AR63" s="994"/>
      <c r="AS63" s="994"/>
      <c r="AT63" s="994"/>
      <c r="AU63" s="994">
        <f>SUM(AU28:AY35)</f>
        <v>823</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401</v>
      </c>
      <c r="B66" s="1031"/>
      <c r="C66" s="1031"/>
      <c r="D66" s="1031"/>
      <c r="E66" s="1031"/>
      <c r="F66" s="1031"/>
      <c r="G66" s="1031"/>
      <c r="H66" s="1031"/>
      <c r="I66" s="1031"/>
      <c r="J66" s="1031"/>
      <c r="K66" s="1031"/>
      <c r="L66" s="1031"/>
      <c r="M66" s="1031"/>
      <c r="N66" s="1031"/>
      <c r="O66" s="1031"/>
      <c r="P66" s="1032"/>
      <c r="Q66" s="1036" t="s">
        <v>380</v>
      </c>
      <c r="R66" s="1037"/>
      <c r="S66" s="1037"/>
      <c r="T66" s="1037"/>
      <c r="U66" s="1038"/>
      <c r="V66" s="1036" t="s">
        <v>381</v>
      </c>
      <c r="W66" s="1037"/>
      <c r="X66" s="1037"/>
      <c r="Y66" s="1037"/>
      <c r="Z66" s="1038"/>
      <c r="AA66" s="1036" t="s">
        <v>382</v>
      </c>
      <c r="AB66" s="1037"/>
      <c r="AC66" s="1037"/>
      <c r="AD66" s="1037"/>
      <c r="AE66" s="1038"/>
      <c r="AF66" s="1042" t="s">
        <v>383</v>
      </c>
      <c r="AG66" s="1043"/>
      <c r="AH66" s="1043"/>
      <c r="AI66" s="1043"/>
      <c r="AJ66" s="1044"/>
      <c r="AK66" s="1036" t="s">
        <v>384</v>
      </c>
      <c r="AL66" s="1031"/>
      <c r="AM66" s="1031"/>
      <c r="AN66" s="1031"/>
      <c r="AO66" s="1032"/>
      <c r="AP66" s="1036" t="s">
        <v>385</v>
      </c>
      <c r="AQ66" s="1037"/>
      <c r="AR66" s="1037"/>
      <c r="AS66" s="1037"/>
      <c r="AT66" s="1038"/>
      <c r="AU66" s="1036" t="s">
        <v>402</v>
      </c>
      <c r="AV66" s="1037"/>
      <c r="AW66" s="1037"/>
      <c r="AX66" s="1037"/>
      <c r="AY66" s="1038"/>
      <c r="AZ66" s="1036" t="s">
        <v>364</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t="s">
        <v>551</v>
      </c>
      <c r="C68" s="1021"/>
      <c r="D68" s="1021"/>
      <c r="E68" s="1021"/>
      <c r="F68" s="1021"/>
      <c r="G68" s="1021"/>
      <c r="H68" s="1021"/>
      <c r="I68" s="1021"/>
      <c r="J68" s="1021"/>
      <c r="K68" s="1021"/>
      <c r="L68" s="1021"/>
      <c r="M68" s="1021"/>
      <c r="N68" s="1021"/>
      <c r="O68" s="1021"/>
      <c r="P68" s="1022"/>
      <c r="Q68" s="1023">
        <v>6591</v>
      </c>
      <c r="R68" s="1017"/>
      <c r="S68" s="1017"/>
      <c r="T68" s="1017"/>
      <c r="U68" s="1017"/>
      <c r="V68" s="1017">
        <v>6978</v>
      </c>
      <c r="W68" s="1017"/>
      <c r="X68" s="1017"/>
      <c r="Y68" s="1017"/>
      <c r="Z68" s="1017"/>
      <c r="AA68" s="1017">
        <v>-388</v>
      </c>
      <c r="AB68" s="1017"/>
      <c r="AC68" s="1017"/>
      <c r="AD68" s="1017"/>
      <c r="AE68" s="1017"/>
      <c r="AF68" s="1017">
        <v>880</v>
      </c>
      <c r="AG68" s="1017"/>
      <c r="AH68" s="1017"/>
      <c r="AI68" s="1017"/>
      <c r="AJ68" s="1017"/>
      <c r="AK68" s="1017">
        <v>496</v>
      </c>
      <c r="AL68" s="1017"/>
      <c r="AM68" s="1017"/>
      <c r="AN68" s="1017"/>
      <c r="AO68" s="1017"/>
      <c r="AP68" s="1017">
        <v>4838</v>
      </c>
      <c r="AQ68" s="1017"/>
      <c r="AR68" s="1017"/>
      <c r="AS68" s="1017"/>
      <c r="AT68" s="1017"/>
      <c r="AU68" s="1017">
        <v>32</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560</v>
      </c>
      <c r="C69" s="1010"/>
      <c r="D69" s="1010"/>
      <c r="E69" s="1010"/>
      <c r="F69" s="1010"/>
      <c r="G69" s="1010"/>
      <c r="H69" s="1010"/>
      <c r="I69" s="1010"/>
      <c r="J69" s="1010"/>
      <c r="K69" s="1010"/>
      <c r="L69" s="1010"/>
      <c r="M69" s="1010"/>
      <c r="N69" s="1010"/>
      <c r="O69" s="1010"/>
      <c r="P69" s="1011"/>
      <c r="Q69" s="1012">
        <v>2480</v>
      </c>
      <c r="R69" s="1006"/>
      <c r="S69" s="1006"/>
      <c r="T69" s="1006"/>
      <c r="U69" s="1006"/>
      <c r="V69" s="1006">
        <v>2433</v>
      </c>
      <c r="W69" s="1006"/>
      <c r="X69" s="1006"/>
      <c r="Y69" s="1006"/>
      <c r="Z69" s="1006"/>
      <c r="AA69" s="1006">
        <v>47</v>
      </c>
      <c r="AB69" s="1006"/>
      <c r="AC69" s="1006"/>
      <c r="AD69" s="1006"/>
      <c r="AE69" s="1006"/>
      <c r="AF69" s="1006">
        <v>47</v>
      </c>
      <c r="AG69" s="1006"/>
      <c r="AH69" s="1006"/>
      <c r="AI69" s="1006"/>
      <c r="AJ69" s="1006"/>
      <c r="AK69" s="1006" t="s">
        <v>564</v>
      </c>
      <c r="AL69" s="1006"/>
      <c r="AM69" s="1006"/>
      <c r="AN69" s="1006"/>
      <c r="AO69" s="1006"/>
      <c r="AP69" s="1006">
        <v>1072</v>
      </c>
      <c r="AQ69" s="1006"/>
      <c r="AR69" s="1006"/>
      <c r="AS69" s="1006"/>
      <c r="AT69" s="1006"/>
      <c r="AU69" s="1006">
        <v>83</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t="s">
        <v>559</v>
      </c>
      <c r="C70" s="1010"/>
      <c r="D70" s="1010"/>
      <c r="E70" s="1010"/>
      <c r="F70" s="1010"/>
      <c r="G70" s="1010"/>
      <c r="H70" s="1010"/>
      <c r="I70" s="1010"/>
      <c r="J70" s="1010"/>
      <c r="K70" s="1010"/>
      <c r="L70" s="1010"/>
      <c r="M70" s="1010"/>
      <c r="N70" s="1010"/>
      <c r="O70" s="1010"/>
      <c r="P70" s="1011"/>
      <c r="Q70" s="1012">
        <v>1552</v>
      </c>
      <c r="R70" s="1006"/>
      <c r="S70" s="1006"/>
      <c r="T70" s="1006"/>
      <c r="U70" s="1006"/>
      <c r="V70" s="1006">
        <v>1263</v>
      </c>
      <c r="W70" s="1006"/>
      <c r="X70" s="1006"/>
      <c r="Y70" s="1006"/>
      <c r="Z70" s="1006"/>
      <c r="AA70" s="1006">
        <v>289</v>
      </c>
      <c r="AB70" s="1006"/>
      <c r="AC70" s="1006"/>
      <c r="AD70" s="1006"/>
      <c r="AE70" s="1006"/>
      <c r="AF70" s="1006">
        <v>289</v>
      </c>
      <c r="AG70" s="1006"/>
      <c r="AH70" s="1006"/>
      <c r="AI70" s="1006"/>
      <c r="AJ70" s="1006"/>
      <c r="AK70" s="1006">
        <v>0</v>
      </c>
      <c r="AL70" s="1006"/>
      <c r="AM70" s="1006"/>
      <c r="AN70" s="1006"/>
      <c r="AO70" s="1006"/>
      <c r="AP70" s="1006">
        <v>2804</v>
      </c>
      <c r="AQ70" s="1006"/>
      <c r="AR70" s="1006"/>
      <c r="AS70" s="1006"/>
      <c r="AT70" s="1006"/>
      <c r="AU70" s="1006">
        <v>158</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t="s">
        <v>565</v>
      </c>
      <c r="C71" s="1010"/>
      <c r="D71" s="1010"/>
      <c r="E71" s="1010"/>
      <c r="F71" s="1010"/>
      <c r="G71" s="1010"/>
      <c r="H71" s="1010"/>
      <c r="I71" s="1010"/>
      <c r="J71" s="1010"/>
      <c r="K71" s="1010"/>
      <c r="L71" s="1010"/>
      <c r="M71" s="1010"/>
      <c r="N71" s="1010"/>
      <c r="O71" s="1010"/>
      <c r="P71" s="1011"/>
      <c r="Q71" s="1012">
        <v>997</v>
      </c>
      <c r="R71" s="1006"/>
      <c r="S71" s="1006"/>
      <c r="T71" s="1006"/>
      <c r="U71" s="1006"/>
      <c r="V71" s="1006">
        <v>947</v>
      </c>
      <c r="W71" s="1006"/>
      <c r="X71" s="1006"/>
      <c r="Y71" s="1006"/>
      <c r="Z71" s="1006"/>
      <c r="AA71" s="1006">
        <v>50</v>
      </c>
      <c r="AB71" s="1006"/>
      <c r="AC71" s="1006"/>
      <c r="AD71" s="1006"/>
      <c r="AE71" s="1006"/>
      <c r="AF71" s="1006">
        <v>50</v>
      </c>
      <c r="AG71" s="1006"/>
      <c r="AH71" s="1006"/>
      <c r="AI71" s="1006"/>
      <c r="AJ71" s="1006"/>
      <c r="AK71" s="1006" t="s">
        <v>562</v>
      </c>
      <c r="AL71" s="1006"/>
      <c r="AM71" s="1006"/>
      <c r="AN71" s="1006"/>
      <c r="AO71" s="1006"/>
      <c r="AP71" s="1006" t="s">
        <v>552</v>
      </c>
      <c r="AQ71" s="1006"/>
      <c r="AR71" s="1006"/>
      <c r="AS71" s="1006"/>
      <c r="AT71" s="1006"/>
      <c r="AU71" s="1006" t="s">
        <v>552</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t="s">
        <v>566</v>
      </c>
      <c r="C72" s="1010"/>
      <c r="D72" s="1010"/>
      <c r="E72" s="1010"/>
      <c r="F72" s="1010"/>
      <c r="G72" s="1010"/>
      <c r="H72" s="1010"/>
      <c r="I72" s="1010"/>
      <c r="J72" s="1010"/>
      <c r="K72" s="1010"/>
      <c r="L72" s="1010"/>
      <c r="M72" s="1010"/>
      <c r="N72" s="1010"/>
      <c r="O72" s="1010"/>
      <c r="P72" s="1011"/>
      <c r="Q72" s="1012">
        <v>259339</v>
      </c>
      <c r="R72" s="1006"/>
      <c r="S72" s="1006"/>
      <c r="T72" s="1006"/>
      <c r="U72" s="1006"/>
      <c r="V72" s="1006">
        <v>254515</v>
      </c>
      <c r="W72" s="1006"/>
      <c r="X72" s="1006"/>
      <c r="Y72" s="1006"/>
      <c r="Z72" s="1006"/>
      <c r="AA72" s="1006">
        <v>4824</v>
      </c>
      <c r="AB72" s="1006"/>
      <c r="AC72" s="1006"/>
      <c r="AD72" s="1006"/>
      <c r="AE72" s="1006"/>
      <c r="AF72" s="1006">
        <v>4824</v>
      </c>
      <c r="AG72" s="1006"/>
      <c r="AH72" s="1006"/>
      <c r="AI72" s="1006"/>
      <c r="AJ72" s="1006"/>
      <c r="AK72" s="1006">
        <v>1141</v>
      </c>
      <c r="AL72" s="1006"/>
      <c r="AM72" s="1006"/>
      <c r="AN72" s="1006"/>
      <c r="AO72" s="1006"/>
      <c r="AP72" s="1006" t="s">
        <v>552</v>
      </c>
      <c r="AQ72" s="1006"/>
      <c r="AR72" s="1006"/>
      <c r="AS72" s="1006"/>
      <c r="AT72" s="1006"/>
      <c r="AU72" s="1006" t="s">
        <v>552</v>
      </c>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t="s">
        <v>567</v>
      </c>
      <c r="C73" s="1010"/>
      <c r="D73" s="1010"/>
      <c r="E73" s="1010"/>
      <c r="F73" s="1010"/>
      <c r="G73" s="1010"/>
      <c r="H73" s="1010"/>
      <c r="I73" s="1010"/>
      <c r="J73" s="1010"/>
      <c r="K73" s="1010"/>
      <c r="L73" s="1010"/>
      <c r="M73" s="1010"/>
      <c r="N73" s="1010"/>
      <c r="O73" s="1010"/>
      <c r="P73" s="1011"/>
      <c r="Q73" s="1012">
        <v>8445</v>
      </c>
      <c r="R73" s="1006"/>
      <c r="S73" s="1006"/>
      <c r="T73" s="1006"/>
      <c r="U73" s="1006"/>
      <c r="V73" s="1006">
        <v>6617</v>
      </c>
      <c r="W73" s="1006"/>
      <c r="X73" s="1006"/>
      <c r="Y73" s="1006"/>
      <c r="Z73" s="1006"/>
      <c r="AA73" s="1006">
        <v>1828</v>
      </c>
      <c r="AB73" s="1006"/>
      <c r="AC73" s="1006"/>
      <c r="AD73" s="1006"/>
      <c r="AE73" s="1006"/>
      <c r="AF73" s="1006">
        <v>1823</v>
      </c>
      <c r="AG73" s="1006"/>
      <c r="AH73" s="1006"/>
      <c r="AI73" s="1006"/>
      <c r="AJ73" s="1006"/>
      <c r="AK73" s="1006">
        <v>14</v>
      </c>
      <c r="AL73" s="1006"/>
      <c r="AM73" s="1006"/>
      <c r="AN73" s="1006"/>
      <c r="AO73" s="1006"/>
      <c r="AP73" s="1006" t="s">
        <v>552</v>
      </c>
      <c r="AQ73" s="1006"/>
      <c r="AR73" s="1006"/>
      <c r="AS73" s="1006"/>
      <c r="AT73" s="1006"/>
      <c r="AU73" s="1006" t="s">
        <v>552</v>
      </c>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t="s">
        <v>568</v>
      </c>
      <c r="C74" s="1010"/>
      <c r="D74" s="1010"/>
      <c r="E74" s="1010"/>
      <c r="F74" s="1010"/>
      <c r="G74" s="1010"/>
      <c r="H74" s="1010"/>
      <c r="I74" s="1010"/>
      <c r="J74" s="1010"/>
      <c r="K74" s="1010"/>
      <c r="L74" s="1010"/>
      <c r="M74" s="1010"/>
      <c r="N74" s="1010"/>
      <c r="O74" s="1010"/>
      <c r="P74" s="1011"/>
      <c r="Q74" s="1012">
        <v>1514</v>
      </c>
      <c r="R74" s="1006"/>
      <c r="S74" s="1006"/>
      <c r="T74" s="1006"/>
      <c r="U74" s="1006"/>
      <c r="V74" s="1006">
        <v>1513</v>
      </c>
      <c r="W74" s="1006"/>
      <c r="X74" s="1006"/>
      <c r="Y74" s="1006"/>
      <c r="Z74" s="1006"/>
      <c r="AA74" s="1006">
        <v>1</v>
      </c>
      <c r="AB74" s="1006"/>
      <c r="AC74" s="1006"/>
      <c r="AD74" s="1006"/>
      <c r="AE74" s="1006"/>
      <c r="AF74" s="1006">
        <v>1</v>
      </c>
      <c r="AG74" s="1006"/>
      <c r="AH74" s="1006"/>
      <c r="AI74" s="1006"/>
      <c r="AJ74" s="1006"/>
      <c r="AK74" s="1006" t="s">
        <v>563</v>
      </c>
      <c r="AL74" s="1006"/>
      <c r="AM74" s="1006"/>
      <c r="AN74" s="1006"/>
      <c r="AO74" s="1006"/>
      <c r="AP74" s="1006" t="s">
        <v>552</v>
      </c>
      <c r="AQ74" s="1006"/>
      <c r="AR74" s="1006"/>
      <c r="AS74" s="1006"/>
      <c r="AT74" s="1006"/>
      <c r="AU74" s="1006" t="s">
        <v>552</v>
      </c>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t="s">
        <v>569</v>
      </c>
      <c r="C75" s="1010"/>
      <c r="D75" s="1010"/>
      <c r="E75" s="1010"/>
      <c r="F75" s="1010"/>
      <c r="G75" s="1010"/>
      <c r="H75" s="1010"/>
      <c r="I75" s="1010"/>
      <c r="J75" s="1010"/>
      <c r="K75" s="1010"/>
      <c r="L75" s="1010"/>
      <c r="M75" s="1010"/>
      <c r="N75" s="1010"/>
      <c r="O75" s="1010"/>
      <c r="P75" s="1011"/>
      <c r="Q75" s="1013">
        <v>2</v>
      </c>
      <c r="R75" s="1014"/>
      <c r="S75" s="1014"/>
      <c r="T75" s="1014"/>
      <c r="U75" s="1015"/>
      <c r="V75" s="1016">
        <v>0</v>
      </c>
      <c r="W75" s="1014"/>
      <c r="X75" s="1014"/>
      <c r="Y75" s="1014"/>
      <c r="Z75" s="1015"/>
      <c r="AA75" s="1016">
        <v>2</v>
      </c>
      <c r="AB75" s="1014"/>
      <c r="AC75" s="1014"/>
      <c r="AD75" s="1014"/>
      <c r="AE75" s="1015"/>
      <c r="AF75" s="1016">
        <v>2</v>
      </c>
      <c r="AG75" s="1014"/>
      <c r="AH75" s="1014"/>
      <c r="AI75" s="1014"/>
      <c r="AJ75" s="1015"/>
      <c r="AK75" s="1016" t="s">
        <v>563</v>
      </c>
      <c r="AL75" s="1014"/>
      <c r="AM75" s="1014"/>
      <c r="AN75" s="1014"/>
      <c r="AO75" s="1015"/>
      <c r="AP75" s="1016" t="s">
        <v>552</v>
      </c>
      <c r="AQ75" s="1014"/>
      <c r="AR75" s="1014"/>
      <c r="AS75" s="1014"/>
      <c r="AT75" s="1015"/>
      <c r="AU75" s="1016" t="s">
        <v>552</v>
      </c>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t="s">
        <v>570</v>
      </c>
      <c r="C76" s="1010"/>
      <c r="D76" s="1010"/>
      <c r="E76" s="1010"/>
      <c r="F76" s="1010"/>
      <c r="G76" s="1010"/>
      <c r="H76" s="1010"/>
      <c r="I76" s="1010"/>
      <c r="J76" s="1010"/>
      <c r="K76" s="1010"/>
      <c r="L76" s="1010"/>
      <c r="M76" s="1010"/>
      <c r="N76" s="1010"/>
      <c r="O76" s="1010"/>
      <c r="P76" s="1011"/>
      <c r="Q76" s="1013">
        <v>53</v>
      </c>
      <c r="R76" s="1014"/>
      <c r="S76" s="1014"/>
      <c r="T76" s="1014"/>
      <c r="U76" s="1015"/>
      <c r="V76" s="1016">
        <v>29</v>
      </c>
      <c r="W76" s="1014"/>
      <c r="X76" s="1014"/>
      <c r="Y76" s="1014"/>
      <c r="Z76" s="1015"/>
      <c r="AA76" s="1016">
        <v>24</v>
      </c>
      <c r="AB76" s="1014"/>
      <c r="AC76" s="1014"/>
      <c r="AD76" s="1014"/>
      <c r="AE76" s="1015"/>
      <c r="AF76" s="1016">
        <v>24</v>
      </c>
      <c r="AG76" s="1014"/>
      <c r="AH76" s="1014"/>
      <c r="AI76" s="1014"/>
      <c r="AJ76" s="1015"/>
      <c r="AK76" s="1016" t="s">
        <v>563</v>
      </c>
      <c r="AL76" s="1014"/>
      <c r="AM76" s="1014"/>
      <c r="AN76" s="1014"/>
      <c r="AO76" s="1015"/>
      <c r="AP76" s="1016" t="s">
        <v>552</v>
      </c>
      <c r="AQ76" s="1014"/>
      <c r="AR76" s="1014"/>
      <c r="AS76" s="1014"/>
      <c r="AT76" s="1015"/>
      <c r="AU76" s="1016" t="s">
        <v>552</v>
      </c>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t="s">
        <v>571</v>
      </c>
      <c r="C77" s="1010"/>
      <c r="D77" s="1010"/>
      <c r="E77" s="1010"/>
      <c r="F77" s="1010"/>
      <c r="G77" s="1010"/>
      <c r="H77" s="1010"/>
      <c r="I77" s="1010"/>
      <c r="J77" s="1010"/>
      <c r="K77" s="1010"/>
      <c r="L77" s="1010"/>
      <c r="M77" s="1010"/>
      <c r="N77" s="1010"/>
      <c r="O77" s="1010"/>
      <c r="P77" s="1011"/>
      <c r="Q77" s="1013">
        <v>43</v>
      </c>
      <c r="R77" s="1014"/>
      <c r="S77" s="1014"/>
      <c r="T77" s="1014"/>
      <c r="U77" s="1015"/>
      <c r="V77" s="1016">
        <v>42</v>
      </c>
      <c r="W77" s="1014"/>
      <c r="X77" s="1014"/>
      <c r="Y77" s="1014"/>
      <c r="Z77" s="1015"/>
      <c r="AA77" s="1016">
        <v>1</v>
      </c>
      <c r="AB77" s="1014"/>
      <c r="AC77" s="1014"/>
      <c r="AD77" s="1014"/>
      <c r="AE77" s="1015"/>
      <c r="AF77" s="1016">
        <v>1</v>
      </c>
      <c r="AG77" s="1014"/>
      <c r="AH77" s="1014"/>
      <c r="AI77" s="1014"/>
      <c r="AJ77" s="1015"/>
      <c r="AK77" s="1016" t="s">
        <v>563</v>
      </c>
      <c r="AL77" s="1014"/>
      <c r="AM77" s="1014"/>
      <c r="AN77" s="1014"/>
      <c r="AO77" s="1015"/>
      <c r="AP77" s="1016" t="s">
        <v>552</v>
      </c>
      <c r="AQ77" s="1014"/>
      <c r="AR77" s="1014"/>
      <c r="AS77" s="1014"/>
      <c r="AT77" s="1015"/>
      <c r="AU77" s="1016" t="s">
        <v>552</v>
      </c>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376</v>
      </c>
      <c r="B88" s="972" t="s">
        <v>403</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f>SUM(AF68:AJ77)</f>
        <v>7941</v>
      </c>
      <c r="AG88" s="994"/>
      <c r="AH88" s="994"/>
      <c r="AI88" s="994"/>
      <c r="AJ88" s="994"/>
      <c r="AK88" s="998"/>
      <c r="AL88" s="998"/>
      <c r="AM88" s="998"/>
      <c r="AN88" s="998"/>
      <c r="AO88" s="998"/>
      <c r="AP88" s="994">
        <f>SUM(AP68:AT77)</f>
        <v>8714</v>
      </c>
      <c r="AQ88" s="994"/>
      <c r="AR88" s="994"/>
      <c r="AS88" s="994"/>
      <c r="AT88" s="994"/>
      <c r="AU88" s="994">
        <f>SUM(AU68:AY77)</f>
        <v>273</v>
      </c>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72" t="s">
        <v>404</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f>SUM(CR7)</f>
        <v>30</v>
      </c>
      <c r="CS102" s="988"/>
      <c r="CT102" s="988"/>
      <c r="CU102" s="988"/>
      <c r="CV102" s="989"/>
      <c r="CW102" s="987" t="s">
        <v>561</v>
      </c>
      <c r="CX102" s="988"/>
      <c r="CY102" s="988"/>
      <c r="CZ102" s="988"/>
      <c r="DA102" s="989"/>
      <c r="DB102" s="987" t="s">
        <v>561</v>
      </c>
      <c r="DC102" s="988"/>
      <c r="DD102" s="988"/>
      <c r="DE102" s="988"/>
      <c r="DF102" s="989"/>
      <c r="DG102" s="987" t="s">
        <v>561</v>
      </c>
      <c r="DH102" s="988"/>
      <c r="DI102" s="988"/>
      <c r="DJ102" s="988"/>
      <c r="DK102" s="989"/>
      <c r="DL102" s="987" t="s">
        <v>561</v>
      </c>
      <c r="DM102" s="988"/>
      <c r="DN102" s="988"/>
      <c r="DO102" s="988"/>
      <c r="DP102" s="989"/>
      <c r="DQ102" s="987" t="s">
        <v>561</v>
      </c>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405</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406</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409</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410</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411</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412</v>
      </c>
      <c r="AB109" s="931"/>
      <c r="AC109" s="931"/>
      <c r="AD109" s="931"/>
      <c r="AE109" s="932"/>
      <c r="AF109" s="933" t="s">
        <v>413</v>
      </c>
      <c r="AG109" s="931"/>
      <c r="AH109" s="931"/>
      <c r="AI109" s="931"/>
      <c r="AJ109" s="932"/>
      <c r="AK109" s="933" t="s">
        <v>294</v>
      </c>
      <c r="AL109" s="931"/>
      <c r="AM109" s="931"/>
      <c r="AN109" s="931"/>
      <c r="AO109" s="932"/>
      <c r="AP109" s="933" t="s">
        <v>414</v>
      </c>
      <c r="AQ109" s="931"/>
      <c r="AR109" s="931"/>
      <c r="AS109" s="931"/>
      <c r="AT109" s="964"/>
      <c r="AU109" s="930" t="s">
        <v>411</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412</v>
      </c>
      <c r="BR109" s="931"/>
      <c r="BS109" s="931"/>
      <c r="BT109" s="931"/>
      <c r="BU109" s="932"/>
      <c r="BV109" s="933" t="s">
        <v>413</v>
      </c>
      <c r="BW109" s="931"/>
      <c r="BX109" s="931"/>
      <c r="BY109" s="931"/>
      <c r="BZ109" s="932"/>
      <c r="CA109" s="933" t="s">
        <v>294</v>
      </c>
      <c r="CB109" s="931"/>
      <c r="CC109" s="931"/>
      <c r="CD109" s="931"/>
      <c r="CE109" s="932"/>
      <c r="CF109" s="971" t="s">
        <v>414</v>
      </c>
      <c r="CG109" s="971"/>
      <c r="CH109" s="971"/>
      <c r="CI109" s="971"/>
      <c r="CJ109" s="971"/>
      <c r="CK109" s="933" t="s">
        <v>415</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412</v>
      </c>
      <c r="DH109" s="931"/>
      <c r="DI109" s="931"/>
      <c r="DJ109" s="931"/>
      <c r="DK109" s="932"/>
      <c r="DL109" s="933" t="s">
        <v>413</v>
      </c>
      <c r="DM109" s="931"/>
      <c r="DN109" s="931"/>
      <c r="DO109" s="931"/>
      <c r="DP109" s="932"/>
      <c r="DQ109" s="933" t="s">
        <v>294</v>
      </c>
      <c r="DR109" s="931"/>
      <c r="DS109" s="931"/>
      <c r="DT109" s="931"/>
      <c r="DU109" s="932"/>
      <c r="DV109" s="933" t="s">
        <v>414</v>
      </c>
      <c r="DW109" s="931"/>
      <c r="DX109" s="931"/>
      <c r="DY109" s="931"/>
      <c r="DZ109" s="964"/>
    </row>
    <row r="110" spans="1:131" s="212" customFormat="1" ht="26.25" customHeight="1" x14ac:dyDescent="0.2">
      <c r="A110" s="842" t="s">
        <v>416</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364631</v>
      </c>
      <c r="AB110" s="924"/>
      <c r="AC110" s="924"/>
      <c r="AD110" s="924"/>
      <c r="AE110" s="925"/>
      <c r="AF110" s="926">
        <v>352405</v>
      </c>
      <c r="AG110" s="924"/>
      <c r="AH110" s="924"/>
      <c r="AI110" s="924"/>
      <c r="AJ110" s="925"/>
      <c r="AK110" s="926">
        <v>349949</v>
      </c>
      <c r="AL110" s="924"/>
      <c r="AM110" s="924"/>
      <c r="AN110" s="924"/>
      <c r="AO110" s="925"/>
      <c r="AP110" s="927">
        <v>13</v>
      </c>
      <c r="AQ110" s="928"/>
      <c r="AR110" s="928"/>
      <c r="AS110" s="928"/>
      <c r="AT110" s="929"/>
      <c r="AU110" s="965" t="s">
        <v>69</v>
      </c>
      <c r="AV110" s="966"/>
      <c r="AW110" s="966"/>
      <c r="AX110" s="966"/>
      <c r="AY110" s="966"/>
      <c r="AZ110" s="895" t="s">
        <v>417</v>
      </c>
      <c r="BA110" s="843"/>
      <c r="BB110" s="843"/>
      <c r="BC110" s="843"/>
      <c r="BD110" s="843"/>
      <c r="BE110" s="843"/>
      <c r="BF110" s="843"/>
      <c r="BG110" s="843"/>
      <c r="BH110" s="843"/>
      <c r="BI110" s="843"/>
      <c r="BJ110" s="843"/>
      <c r="BK110" s="843"/>
      <c r="BL110" s="843"/>
      <c r="BM110" s="843"/>
      <c r="BN110" s="843"/>
      <c r="BO110" s="843"/>
      <c r="BP110" s="844"/>
      <c r="BQ110" s="896">
        <v>3635529</v>
      </c>
      <c r="BR110" s="877"/>
      <c r="BS110" s="877"/>
      <c r="BT110" s="877"/>
      <c r="BU110" s="877"/>
      <c r="BV110" s="877">
        <v>3705938</v>
      </c>
      <c r="BW110" s="877"/>
      <c r="BX110" s="877"/>
      <c r="BY110" s="877"/>
      <c r="BZ110" s="877"/>
      <c r="CA110" s="877">
        <v>4273566</v>
      </c>
      <c r="CB110" s="877"/>
      <c r="CC110" s="877"/>
      <c r="CD110" s="877"/>
      <c r="CE110" s="877"/>
      <c r="CF110" s="901">
        <v>158.6</v>
      </c>
      <c r="CG110" s="902"/>
      <c r="CH110" s="902"/>
      <c r="CI110" s="902"/>
      <c r="CJ110" s="902"/>
      <c r="CK110" s="961" t="s">
        <v>418</v>
      </c>
      <c r="CL110" s="854"/>
      <c r="CM110" s="895" t="s">
        <v>419</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420</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421</v>
      </c>
      <c r="BA111" s="787"/>
      <c r="BB111" s="787"/>
      <c r="BC111" s="787"/>
      <c r="BD111" s="787"/>
      <c r="BE111" s="787"/>
      <c r="BF111" s="787"/>
      <c r="BG111" s="787"/>
      <c r="BH111" s="787"/>
      <c r="BI111" s="787"/>
      <c r="BJ111" s="787"/>
      <c r="BK111" s="787"/>
      <c r="BL111" s="787"/>
      <c r="BM111" s="787"/>
      <c r="BN111" s="787"/>
      <c r="BO111" s="787"/>
      <c r="BP111" s="788"/>
      <c r="BQ111" s="851">
        <v>21748</v>
      </c>
      <c r="BR111" s="852"/>
      <c r="BS111" s="852"/>
      <c r="BT111" s="852"/>
      <c r="BU111" s="852"/>
      <c r="BV111" s="852">
        <v>14499</v>
      </c>
      <c r="BW111" s="852"/>
      <c r="BX111" s="852"/>
      <c r="BY111" s="852"/>
      <c r="BZ111" s="852"/>
      <c r="CA111" s="852">
        <v>7249</v>
      </c>
      <c r="CB111" s="852"/>
      <c r="CC111" s="852"/>
      <c r="CD111" s="852"/>
      <c r="CE111" s="852"/>
      <c r="CF111" s="910">
        <v>0.3</v>
      </c>
      <c r="CG111" s="911"/>
      <c r="CH111" s="911"/>
      <c r="CI111" s="911"/>
      <c r="CJ111" s="911"/>
      <c r="CK111" s="962"/>
      <c r="CL111" s="856"/>
      <c r="CM111" s="850" t="s">
        <v>422</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423</v>
      </c>
      <c r="B112" s="948"/>
      <c r="C112" s="787" t="s">
        <v>424</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425</v>
      </c>
      <c r="BA112" s="787"/>
      <c r="BB112" s="787"/>
      <c r="BC112" s="787"/>
      <c r="BD112" s="787"/>
      <c r="BE112" s="787"/>
      <c r="BF112" s="787"/>
      <c r="BG112" s="787"/>
      <c r="BH112" s="787"/>
      <c r="BI112" s="787"/>
      <c r="BJ112" s="787"/>
      <c r="BK112" s="787"/>
      <c r="BL112" s="787"/>
      <c r="BM112" s="787"/>
      <c r="BN112" s="787"/>
      <c r="BO112" s="787"/>
      <c r="BP112" s="788"/>
      <c r="BQ112" s="851">
        <v>898148</v>
      </c>
      <c r="BR112" s="852"/>
      <c r="BS112" s="852"/>
      <c r="BT112" s="852"/>
      <c r="BU112" s="852"/>
      <c r="BV112" s="852">
        <v>835645</v>
      </c>
      <c r="BW112" s="852"/>
      <c r="BX112" s="852"/>
      <c r="BY112" s="852"/>
      <c r="BZ112" s="852"/>
      <c r="CA112" s="852">
        <v>823120</v>
      </c>
      <c r="CB112" s="852"/>
      <c r="CC112" s="852"/>
      <c r="CD112" s="852"/>
      <c r="CE112" s="852"/>
      <c r="CF112" s="910">
        <v>30.6</v>
      </c>
      <c r="CG112" s="911"/>
      <c r="CH112" s="911"/>
      <c r="CI112" s="911"/>
      <c r="CJ112" s="911"/>
      <c r="CK112" s="962"/>
      <c r="CL112" s="856"/>
      <c r="CM112" s="850" t="s">
        <v>426</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427</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149012</v>
      </c>
      <c r="AB113" s="954"/>
      <c r="AC113" s="954"/>
      <c r="AD113" s="954"/>
      <c r="AE113" s="955"/>
      <c r="AF113" s="956">
        <v>135623</v>
      </c>
      <c r="AG113" s="954"/>
      <c r="AH113" s="954"/>
      <c r="AI113" s="954"/>
      <c r="AJ113" s="955"/>
      <c r="AK113" s="956">
        <v>152370</v>
      </c>
      <c r="AL113" s="954"/>
      <c r="AM113" s="954"/>
      <c r="AN113" s="954"/>
      <c r="AO113" s="955"/>
      <c r="AP113" s="957">
        <v>5.7</v>
      </c>
      <c r="AQ113" s="958"/>
      <c r="AR113" s="958"/>
      <c r="AS113" s="958"/>
      <c r="AT113" s="959"/>
      <c r="AU113" s="967"/>
      <c r="AV113" s="968"/>
      <c r="AW113" s="968"/>
      <c r="AX113" s="968"/>
      <c r="AY113" s="968"/>
      <c r="AZ113" s="850" t="s">
        <v>428</v>
      </c>
      <c r="BA113" s="787"/>
      <c r="BB113" s="787"/>
      <c r="BC113" s="787"/>
      <c r="BD113" s="787"/>
      <c r="BE113" s="787"/>
      <c r="BF113" s="787"/>
      <c r="BG113" s="787"/>
      <c r="BH113" s="787"/>
      <c r="BI113" s="787"/>
      <c r="BJ113" s="787"/>
      <c r="BK113" s="787"/>
      <c r="BL113" s="787"/>
      <c r="BM113" s="787"/>
      <c r="BN113" s="787"/>
      <c r="BO113" s="787"/>
      <c r="BP113" s="788"/>
      <c r="BQ113" s="851">
        <v>223593</v>
      </c>
      <c r="BR113" s="852"/>
      <c r="BS113" s="852"/>
      <c r="BT113" s="852"/>
      <c r="BU113" s="852"/>
      <c r="BV113" s="852">
        <v>281606</v>
      </c>
      <c r="BW113" s="852"/>
      <c r="BX113" s="852"/>
      <c r="BY113" s="852"/>
      <c r="BZ113" s="852"/>
      <c r="CA113" s="852">
        <v>272612</v>
      </c>
      <c r="CB113" s="852"/>
      <c r="CC113" s="852"/>
      <c r="CD113" s="852"/>
      <c r="CE113" s="852"/>
      <c r="CF113" s="910">
        <v>10.1</v>
      </c>
      <c r="CG113" s="911"/>
      <c r="CH113" s="911"/>
      <c r="CI113" s="911"/>
      <c r="CJ113" s="911"/>
      <c r="CK113" s="962"/>
      <c r="CL113" s="856"/>
      <c r="CM113" s="850" t="s">
        <v>429</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430</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11826</v>
      </c>
      <c r="AB114" s="815"/>
      <c r="AC114" s="815"/>
      <c r="AD114" s="815"/>
      <c r="AE114" s="816"/>
      <c r="AF114" s="817">
        <v>10945</v>
      </c>
      <c r="AG114" s="815"/>
      <c r="AH114" s="815"/>
      <c r="AI114" s="815"/>
      <c r="AJ114" s="816"/>
      <c r="AK114" s="817">
        <v>13000</v>
      </c>
      <c r="AL114" s="815"/>
      <c r="AM114" s="815"/>
      <c r="AN114" s="815"/>
      <c r="AO114" s="816"/>
      <c r="AP114" s="859">
        <v>0.5</v>
      </c>
      <c r="AQ114" s="860"/>
      <c r="AR114" s="860"/>
      <c r="AS114" s="860"/>
      <c r="AT114" s="861"/>
      <c r="AU114" s="967"/>
      <c r="AV114" s="968"/>
      <c r="AW114" s="968"/>
      <c r="AX114" s="968"/>
      <c r="AY114" s="968"/>
      <c r="AZ114" s="850" t="s">
        <v>431</v>
      </c>
      <c r="BA114" s="787"/>
      <c r="BB114" s="787"/>
      <c r="BC114" s="787"/>
      <c r="BD114" s="787"/>
      <c r="BE114" s="787"/>
      <c r="BF114" s="787"/>
      <c r="BG114" s="787"/>
      <c r="BH114" s="787"/>
      <c r="BI114" s="787"/>
      <c r="BJ114" s="787"/>
      <c r="BK114" s="787"/>
      <c r="BL114" s="787"/>
      <c r="BM114" s="787"/>
      <c r="BN114" s="787"/>
      <c r="BO114" s="787"/>
      <c r="BP114" s="788"/>
      <c r="BQ114" s="851">
        <v>344895</v>
      </c>
      <c r="BR114" s="852"/>
      <c r="BS114" s="852"/>
      <c r="BT114" s="852"/>
      <c r="BU114" s="852"/>
      <c r="BV114" s="852">
        <v>345510</v>
      </c>
      <c r="BW114" s="852"/>
      <c r="BX114" s="852"/>
      <c r="BY114" s="852"/>
      <c r="BZ114" s="852"/>
      <c r="CA114" s="852">
        <v>334175</v>
      </c>
      <c r="CB114" s="852"/>
      <c r="CC114" s="852"/>
      <c r="CD114" s="852"/>
      <c r="CE114" s="852"/>
      <c r="CF114" s="910">
        <v>12.4</v>
      </c>
      <c r="CG114" s="911"/>
      <c r="CH114" s="911"/>
      <c r="CI114" s="911"/>
      <c r="CJ114" s="911"/>
      <c r="CK114" s="962"/>
      <c r="CL114" s="856"/>
      <c r="CM114" s="850" t="s">
        <v>432</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433</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7604</v>
      </c>
      <c r="AB115" s="954"/>
      <c r="AC115" s="954"/>
      <c r="AD115" s="954"/>
      <c r="AE115" s="955"/>
      <c r="AF115" s="956">
        <v>7503</v>
      </c>
      <c r="AG115" s="954"/>
      <c r="AH115" s="954"/>
      <c r="AI115" s="954"/>
      <c r="AJ115" s="955"/>
      <c r="AK115" s="956">
        <v>7402</v>
      </c>
      <c r="AL115" s="954"/>
      <c r="AM115" s="954"/>
      <c r="AN115" s="954"/>
      <c r="AO115" s="955"/>
      <c r="AP115" s="957">
        <v>0.3</v>
      </c>
      <c r="AQ115" s="958"/>
      <c r="AR115" s="958"/>
      <c r="AS115" s="958"/>
      <c r="AT115" s="959"/>
      <c r="AU115" s="967"/>
      <c r="AV115" s="968"/>
      <c r="AW115" s="968"/>
      <c r="AX115" s="968"/>
      <c r="AY115" s="968"/>
      <c r="AZ115" s="850" t="s">
        <v>434</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435</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436</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437</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438</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v>21748</v>
      </c>
      <c r="DH116" s="815"/>
      <c r="DI116" s="815"/>
      <c r="DJ116" s="815"/>
      <c r="DK116" s="816"/>
      <c r="DL116" s="817">
        <v>14499</v>
      </c>
      <c r="DM116" s="815"/>
      <c r="DN116" s="815"/>
      <c r="DO116" s="815"/>
      <c r="DP116" s="816"/>
      <c r="DQ116" s="817">
        <v>7249</v>
      </c>
      <c r="DR116" s="815"/>
      <c r="DS116" s="815"/>
      <c r="DT116" s="815"/>
      <c r="DU116" s="816"/>
      <c r="DV116" s="859">
        <v>0.3</v>
      </c>
      <c r="DW116" s="860"/>
      <c r="DX116" s="860"/>
      <c r="DY116" s="860"/>
      <c r="DZ116" s="861"/>
    </row>
    <row r="117" spans="1:130" s="212" customFormat="1" ht="26.25" customHeight="1" x14ac:dyDescent="0.2">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439</v>
      </c>
      <c r="Z117" s="932"/>
      <c r="AA117" s="937">
        <v>533073</v>
      </c>
      <c r="AB117" s="938"/>
      <c r="AC117" s="938"/>
      <c r="AD117" s="938"/>
      <c r="AE117" s="939"/>
      <c r="AF117" s="940">
        <v>506476</v>
      </c>
      <c r="AG117" s="938"/>
      <c r="AH117" s="938"/>
      <c r="AI117" s="938"/>
      <c r="AJ117" s="939"/>
      <c r="AK117" s="940">
        <v>522721</v>
      </c>
      <c r="AL117" s="938"/>
      <c r="AM117" s="938"/>
      <c r="AN117" s="938"/>
      <c r="AO117" s="939"/>
      <c r="AP117" s="941"/>
      <c r="AQ117" s="942"/>
      <c r="AR117" s="942"/>
      <c r="AS117" s="942"/>
      <c r="AT117" s="943"/>
      <c r="AU117" s="967"/>
      <c r="AV117" s="968"/>
      <c r="AW117" s="968"/>
      <c r="AX117" s="968"/>
      <c r="AY117" s="968"/>
      <c r="AZ117" s="898" t="s">
        <v>440</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441</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415</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412</v>
      </c>
      <c r="AB118" s="931"/>
      <c r="AC118" s="931"/>
      <c r="AD118" s="931"/>
      <c r="AE118" s="932"/>
      <c r="AF118" s="933" t="s">
        <v>413</v>
      </c>
      <c r="AG118" s="931"/>
      <c r="AH118" s="931"/>
      <c r="AI118" s="931"/>
      <c r="AJ118" s="932"/>
      <c r="AK118" s="933" t="s">
        <v>294</v>
      </c>
      <c r="AL118" s="931"/>
      <c r="AM118" s="931"/>
      <c r="AN118" s="931"/>
      <c r="AO118" s="932"/>
      <c r="AP118" s="934" t="s">
        <v>414</v>
      </c>
      <c r="AQ118" s="935"/>
      <c r="AR118" s="935"/>
      <c r="AS118" s="935"/>
      <c r="AT118" s="936"/>
      <c r="AU118" s="967"/>
      <c r="AV118" s="968"/>
      <c r="AW118" s="968"/>
      <c r="AX118" s="968"/>
      <c r="AY118" s="968"/>
      <c r="AZ118" s="873" t="s">
        <v>442</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443</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418</v>
      </c>
      <c r="B119" s="854"/>
      <c r="C119" s="895" t="s">
        <v>419</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177</v>
      </c>
      <c r="BA119" s="233"/>
      <c r="BB119" s="233"/>
      <c r="BC119" s="233"/>
      <c r="BD119" s="233"/>
      <c r="BE119" s="233"/>
      <c r="BF119" s="233"/>
      <c r="BG119" s="233"/>
      <c r="BH119" s="233"/>
      <c r="BI119" s="233"/>
      <c r="BJ119" s="233"/>
      <c r="BK119" s="233"/>
      <c r="BL119" s="233"/>
      <c r="BM119" s="233"/>
      <c r="BN119" s="233"/>
      <c r="BO119" s="912" t="s">
        <v>444</v>
      </c>
      <c r="BP119" s="913"/>
      <c r="BQ119" s="914">
        <v>5123913</v>
      </c>
      <c r="BR119" s="880"/>
      <c r="BS119" s="880"/>
      <c r="BT119" s="880"/>
      <c r="BU119" s="880"/>
      <c r="BV119" s="880">
        <v>5183198</v>
      </c>
      <c r="BW119" s="880"/>
      <c r="BX119" s="880"/>
      <c r="BY119" s="880"/>
      <c r="BZ119" s="880"/>
      <c r="CA119" s="880">
        <v>5710722</v>
      </c>
      <c r="CB119" s="880"/>
      <c r="CC119" s="880"/>
      <c r="CD119" s="880"/>
      <c r="CE119" s="880"/>
      <c r="CF119" s="783"/>
      <c r="CG119" s="784"/>
      <c r="CH119" s="784"/>
      <c r="CI119" s="784"/>
      <c r="CJ119" s="869"/>
      <c r="CK119" s="963"/>
      <c r="CL119" s="858"/>
      <c r="CM119" s="873" t="s">
        <v>445</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2">
      <c r="A120" s="855"/>
      <c r="B120" s="856"/>
      <c r="C120" s="850" t="s">
        <v>422</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446</v>
      </c>
      <c r="AV120" s="916"/>
      <c r="AW120" s="916"/>
      <c r="AX120" s="916"/>
      <c r="AY120" s="917"/>
      <c r="AZ120" s="895" t="s">
        <v>447</v>
      </c>
      <c r="BA120" s="843"/>
      <c r="BB120" s="843"/>
      <c r="BC120" s="843"/>
      <c r="BD120" s="843"/>
      <c r="BE120" s="843"/>
      <c r="BF120" s="843"/>
      <c r="BG120" s="843"/>
      <c r="BH120" s="843"/>
      <c r="BI120" s="843"/>
      <c r="BJ120" s="843"/>
      <c r="BK120" s="843"/>
      <c r="BL120" s="843"/>
      <c r="BM120" s="843"/>
      <c r="BN120" s="843"/>
      <c r="BO120" s="843"/>
      <c r="BP120" s="844"/>
      <c r="BQ120" s="896">
        <v>2517116</v>
      </c>
      <c r="BR120" s="877"/>
      <c r="BS120" s="877"/>
      <c r="BT120" s="877"/>
      <c r="BU120" s="877"/>
      <c r="BV120" s="877">
        <v>2655106</v>
      </c>
      <c r="BW120" s="877"/>
      <c r="BX120" s="877"/>
      <c r="BY120" s="877"/>
      <c r="BZ120" s="877"/>
      <c r="CA120" s="877">
        <v>2449652</v>
      </c>
      <c r="CB120" s="877"/>
      <c r="CC120" s="877"/>
      <c r="CD120" s="877"/>
      <c r="CE120" s="877"/>
      <c r="CF120" s="901">
        <v>90.9</v>
      </c>
      <c r="CG120" s="902"/>
      <c r="CH120" s="902"/>
      <c r="CI120" s="902"/>
      <c r="CJ120" s="902"/>
      <c r="CK120" s="903" t="s">
        <v>448</v>
      </c>
      <c r="CL120" s="887"/>
      <c r="CM120" s="887"/>
      <c r="CN120" s="887"/>
      <c r="CO120" s="888"/>
      <c r="CP120" s="907" t="s">
        <v>394</v>
      </c>
      <c r="CQ120" s="908"/>
      <c r="CR120" s="908"/>
      <c r="CS120" s="908"/>
      <c r="CT120" s="908"/>
      <c r="CU120" s="908"/>
      <c r="CV120" s="908"/>
      <c r="CW120" s="908"/>
      <c r="CX120" s="908"/>
      <c r="CY120" s="908"/>
      <c r="CZ120" s="908"/>
      <c r="DA120" s="908"/>
      <c r="DB120" s="908"/>
      <c r="DC120" s="908"/>
      <c r="DD120" s="908"/>
      <c r="DE120" s="908"/>
      <c r="DF120" s="909"/>
      <c r="DG120" s="896" t="s">
        <v>122</v>
      </c>
      <c r="DH120" s="877"/>
      <c r="DI120" s="877"/>
      <c r="DJ120" s="877"/>
      <c r="DK120" s="877"/>
      <c r="DL120" s="877" t="s">
        <v>122</v>
      </c>
      <c r="DM120" s="877"/>
      <c r="DN120" s="877"/>
      <c r="DO120" s="877"/>
      <c r="DP120" s="877"/>
      <c r="DQ120" s="877">
        <v>500040</v>
      </c>
      <c r="DR120" s="877"/>
      <c r="DS120" s="877"/>
      <c r="DT120" s="877"/>
      <c r="DU120" s="877"/>
      <c r="DV120" s="878">
        <v>18.600000000000001</v>
      </c>
      <c r="DW120" s="878"/>
      <c r="DX120" s="878"/>
      <c r="DY120" s="878"/>
      <c r="DZ120" s="879"/>
    </row>
    <row r="121" spans="1:130" s="212" customFormat="1" ht="26.25" customHeight="1" x14ac:dyDescent="0.2">
      <c r="A121" s="855"/>
      <c r="B121" s="856"/>
      <c r="C121" s="898" t="s">
        <v>449</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450</v>
      </c>
      <c r="BA121" s="787"/>
      <c r="BB121" s="787"/>
      <c r="BC121" s="787"/>
      <c r="BD121" s="787"/>
      <c r="BE121" s="787"/>
      <c r="BF121" s="787"/>
      <c r="BG121" s="787"/>
      <c r="BH121" s="787"/>
      <c r="BI121" s="787"/>
      <c r="BJ121" s="787"/>
      <c r="BK121" s="787"/>
      <c r="BL121" s="787"/>
      <c r="BM121" s="787"/>
      <c r="BN121" s="787"/>
      <c r="BO121" s="787"/>
      <c r="BP121" s="788"/>
      <c r="BQ121" s="851">
        <v>9571</v>
      </c>
      <c r="BR121" s="852"/>
      <c r="BS121" s="852"/>
      <c r="BT121" s="852"/>
      <c r="BU121" s="852"/>
      <c r="BV121" s="852">
        <v>6079</v>
      </c>
      <c r="BW121" s="852"/>
      <c r="BX121" s="852"/>
      <c r="BY121" s="852"/>
      <c r="BZ121" s="852"/>
      <c r="CA121" s="852">
        <v>3065</v>
      </c>
      <c r="CB121" s="852"/>
      <c r="CC121" s="852"/>
      <c r="CD121" s="852"/>
      <c r="CE121" s="852"/>
      <c r="CF121" s="910">
        <v>0.1</v>
      </c>
      <c r="CG121" s="911"/>
      <c r="CH121" s="911"/>
      <c r="CI121" s="911"/>
      <c r="CJ121" s="911"/>
      <c r="CK121" s="904"/>
      <c r="CL121" s="890"/>
      <c r="CM121" s="890"/>
      <c r="CN121" s="890"/>
      <c r="CO121" s="891"/>
      <c r="CP121" s="870" t="s">
        <v>392</v>
      </c>
      <c r="CQ121" s="871"/>
      <c r="CR121" s="871"/>
      <c r="CS121" s="871"/>
      <c r="CT121" s="871"/>
      <c r="CU121" s="871"/>
      <c r="CV121" s="871"/>
      <c r="CW121" s="871"/>
      <c r="CX121" s="871"/>
      <c r="CY121" s="871"/>
      <c r="CZ121" s="871"/>
      <c r="DA121" s="871"/>
      <c r="DB121" s="871"/>
      <c r="DC121" s="871"/>
      <c r="DD121" s="871"/>
      <c r="DE121" s="871"/>
      <c r="DF121" s="872"/>
      <c r="DG121" s="851">
        <v>169681</v>
      </c>
      <c r="DH121" s="852"/>
      <c r="DI121" s="852"/>
      <c r="DJ121" s="852"/>
      <c r="DK121" s="852"/>
      <c r="DL121" s="852">
        <v>187659</v>
      </c>
      <c r="DM121" s="852"/>
      <c r="DN121" s="852"/>
      <c r="DO121" s="852"/>
      <c r="DP121" s="852"/>
      <c r="DQ121" s="852">
        <v>323080</v>
      </c>
      <c r="DR121" s="852"/>
      <c r="DS121" s="852"/>
      <c r="DT121" s="852"/>
      <c r="DU121" s="852"/>
      <c r="DV121" s="829">
        <v>12</v>
      </c>
      <c r="DW121" s="829"/>
      <c r="DX121" s="829"/>
      <c r="DY121" s="829"/>
      <c r="DZ121" s="830"/>
    </row>
    <row r="122" spans="1:130" s="212" customFormat="1" ht="26.25" customHeight="1" x14ac:dyDescent="0.2">
      <c r="A122" s="855"/>
      <c r="B122" s="856"/>
      <c r="C122" s="850" t="s">
        <v>432</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451</v>
      </c>
      <c r="BA122" s="874"/>
      <c r="BB122" s="874"/>
      <c r="BC122" s="874"/>
      <c r="BD122" s="874"/>
      <c r="BE122" s="874"/>
      <c r="BF122" s="874"/>
      <c r="BG122" s="874"/>
      <c r="BH122" s="874"/>
      <c r="BI122" s="874"/>
      <c r="BJ122" s="874"/>
      <c r="BK122" s="874"/>
      <c r="BL122" s="874"/>
      <c r="BM122" s="874"/>
      <c r="BN122" s="874"/>
      <c r="BO122" s="874"/>
      <c r="BP122" s="875"/>
      <c r="BQ122" s="914">
        <v>3043973</v>
      </c>
      <c r="BR122" s="880"/>
      <c r="BS122" s="880"/>
      <c r="BT122" s="880"/>
      <c r="BU122" s="880"/>
      <c r="BV122" s="880">
        <v>3027415</v>
      </c>
      <c r="BW122" s="880"/>
      <c r="BX122" s="880"/>
      <c r="BY122" s="880"/>
      <c r="BZ122" s="880"/>
      <c r="CA122" s="880">
        <v>3589524</v>
      </c>
      <c r="CB122" s="880"/>
      <c r="CC122" s="880"/>
      <c r="CD122" s="880"/>
      <c r="CE122" s="880"/>
      <c r="CF122" s="881">
        <v>133.19999999999999</v>
      </c>
      <c r="CG122" s="882"/>
      <c r="CH122" s="882"/>
      <c r="CI122" s="882"/>
      <c r="CJ122" s="882"/>
      <c r="CK122" s="904"/>
      <c r="CL122" s="890"/>
      <c r="CM122" s="890"/>
      <c r="CN122" s="890"/>
      <c r="CO122" s="891"/>
      <c r="CP122" s="870" t="s">
        <v>390</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t="s">
        <v>122</v>
      </c>
      <c r="DR122" s="852"/>
      <c r="DS122" s="852"/>
      <c r="DT122" s="852"/>
      <c r="DU122" s="852"/>
      <c r="DV122" s="829" t="s">
        <v>122</v>
      </c>
      <c r="DW122" s="829"/>
      <c r="DX122" s="829"/>
      <c r="DY122" s="829"/>
      <c r="DZ122" s="830"/>
    </row>
    <row r="123" spans="1:130" s="212" customFormat="1" ht="26.25" customHeight="1" x14ac:dyDescent="0.2">
      <c r="A123" s="855"/>
      <c r="B123" s="856"/>
      <c r="C123" s="850" t="s">
        <v>438</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v>7604</v>
      </c>
      <c r="AB123" s="815"/>
      <c r="AC123" s="815"/>
      <c r="AD123" s="815"/>
      <c r="AE123" s="816"/>
      <c r="AF123" s="817">
        <v>7503</v>
      </c>
      <c r="AG123" s="815"/>
      <c r="AH123" s="815"/>
      <c r="AI123" s="815"/>
      <c r="AJ123" s="816"/>
      <c r="AK123" s="817">
        <v>7402</v>
      </c>
      <c r="AL123" s="815"/>
      <c r="AM123" s="815"/>
      <c r="AN123" s="815"/>
      <c r="AO123" s="816"/>
      <c r="AP123" s="859">
        <v>0.3</v>
      </c>
      <c r="AQ123" s="860"/>
      <c r="AR123" s="860"/>
      <c r="AS123" s="860"/>
      <c r="AT123" s="861"/>
      <c r="AU123" s="921"/>
      <c r="AV123" s="922"/>
      <c r="AW123" s="922"/>
      <c r="AX123" s="922"/>
      <c r="AY123" s="922"/>
      <c r="AZ123" s="233" t="s">
        <v>177</v>
      </c>
      <c r="BA123" s="233"/>
      <c r="BB123" s="233"/>
      <c r="BC123" s="233"/>
      <c r="BD123" s="233"/>
      <c r="BE123" s="233"/>
      <c r="BF123" s="233"/>
      <c r="BG123" s="233"/>
      <c r="BH123" s="233"/>
      <c r="BI123" s="233"/>
      <c r="BJ123" s="233"/>
      <c r="BK123" s="233"/>
      <c r="BL123" s="233"/>
      <c r="BM123" s="233"/>
      <c r="BN123" s="233"/>
      <c r="BO123" s="912" t="s">
        <v>452</v>
      </c>
      <c r="BP123" s="913"/>
      <c r="BQ123" s="867">
        <v>5570660</v>
      </c>
      <c r="BR123" s="868"/>
      <c r="BS123" s="868"/>
      <c r="BT123" s="868"/>
      <c r="BU123" s="868"/>
      <c r="BV123" s="868">
        <v>5688600</v>
      </c>
      <c r="BW123" s="868"/>
      <c r="BX123" s="868"/>
      <c r="BY123" s="868"/>
      <c r="BZ123" s="868"/>
      <c r="CA123" s="868">
        <v>6042241</v>
      </c>
      <c r="CB123" s="868"/>
      <c r="CC123" s="868"/>
      <c r="CD123" s="868"/>
      <c r="CE123" s="868"/>
      <c r="CF123" s="783"/>
      <c r="CG123" s="784"/>
      <c r="CH123" s="784"/>
      <c r="CI123" s="784"/>
      <c r="CJ123" s="869"/>
      <c r="CK123" s="904"/>
      <c r="CL123" s="890"/>
      <c r="CM123" s="890"/>
      <c r="CN123" s="890"/>
      <c r="CO123" s="891"/>
      <c r="CP123" s="870" t="s">
        <v>391</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5">
      <c r="A124" s="855"/>
      <c r="B124" s="856"/>
      <c r="C124" s="850" t="s">
        <v>441</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453</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122</v>
      </c>
      <c r="BR124" s="866"/>
      <c r="BS124" s="866"/>
      <c r="BT124" s="866"/>
      <c r="BU124" s="866"/>
      <c r="BV124" s="866" t="s">
        <v>122</v>
      </c>
      <c r="BW124" s="866"/>
      <c r="BX124" s="866"/>
      <c r="BY124" s="866"/>
      <c r="BZ124" s="866"/>
      <c r="CA124" s="866" t="s">
        <v>122</v>
      </c>
      <c r="CB124" s="866"/>
      <c r="CC124" s="866"/>
      <c r="CD124" s="866"/>
      <c r="CE124" s="866"/>
      <c r="CF124" s="761"/>
      <c r="CG124" s="762"/>
      <c r="CH124" s="762"/>
      <c r="CI124" s="762"/>
      <c r="CJ124" s="897"/>
      <c r="CK124" s="905"/>
      <c r="CL124" s="905"/>
      <c r="CM124" s="905"/>
      <c r="CN124" s="905"/>
      <c r="CO124" s="906"/>
      <c r="CP124" s="870" t="s">
        <v>454</v>
      </c>
      <c r="CQ124" s="871"/>
      <c r="CR124" s="871"/>
      <c r="CS124" s="871"/>
      <c r="CT124" s="871"/>
      <c r="CU124" s="871"/>
      <c r="CV124" s="871"/>
      <c r="CW124" s="871"/>
      <c r="CX124" s="871"/>
      <c r="CY124" s="871"/>
      <c r="CZ124" s="871"/>
      <c r="DA124" s="871"/>
      <c r="DB124" s="871"/>
      <c r="DC124" s="871"/>
      <c r="DD124" s="871"/>
      <c r="DE124" s="871"/>
      <c r="DF124" s="872"/>
      <c r="DG124" s="798">
        <v>728467</v>
      </c>
      <c r="DH124" s="799"/>
      <c r="DI124" s="799"/>
      <c r="DJ124" s="799"/>
      <c r="DK124" s="800"/>
      <c r="DL124" s="801">
        <v>647986</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443</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455</v>
      </c>
      <c r="CL125" s="887"/>
      <c r="CM125" s="887"/>
      <c r="CN125" s="887"/>
      <c r="CO125" s="888"/>
      <c r="CP125" s="895" t="s">
        <v>456</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445</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457</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458</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459</v>
      </c>
      <c r="AY127" s="847"/>
      <c r="AZ127" s="847"/>
      <c r="BA127" s="847"/>
      <c r="BB127" s="847"/>
      <c r="BC127" s="847"/>
      <c r="BD127" s="847"/>
      <c r="BE127" s="848"/>
      <c r="BF127" s="846" t="s">
        <v>460</v>
      </c>
      <c r="BG127" s="847"/>
      <c r="BH127" s="847"/>
      <c r="BI127" s="847"/>
      <c r="BJ127" s="847"/>
      <c r="BK127" s="847"/>
      <c r="BL127" s="848"/>
      <c r="BM127" s="846" t="s">
        <v>461</v>
      </c>
      <c r="BN127" s="847"/>
      <c r="BO127" s="847"/>
      <c r="BP127" s="847"/>
      <c r="BQ127" s="847"/>
      <c r="BR127" s="847"/>
      <c r="BS127" s="848"/>
      <c r="BT127" s="846" t="s">
        <v>462</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463</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464</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465</v>
      </c>
      <c r="X128" s="833"/>
      <c r="Y128" s="833"/>
      <c r="Z128" s="834"/>
      <c r="AA128" s="835" t="s">
        <v>122</v>
      </c>
      <c r="AB128" s="836"/>
      <c r="AC128" s="836"/>
      <c r="AD128" s="836"/>
      <c r="AE128" s="837"/>
      <c r="AF128" s="838">
        <v>81</v>
      </c>
      <c r="AG128" s="836"/>
      <c r="AH128" s="836"/>
      <c r="AI128" s="836"/>
      <c r="AJ128" s="837"/>
      <c r="AK128" s="838">
        <v>81</v>
      </c>
      <c r="AL128" s="836"/>
      <c r="AM128" s="836"/>
      <c r="AN128" s="836"/>
      <c r="AO128" s="837"/>
      <c r="AP128" s="839"/>
      <c r="AQ128" s="840"/>
      <c r="AR128" s="840"/>
      <c r="AS128" s="840"/>
      <c r="AT128" s="841"/>
      <c r="AU128" s="214"/>
      <c r="AV128" s="214"/>
      <c r="AW128" s="214"/>
      <c r="AX128" s="842" t="s">
        <v>466</v>
      </c>
      <c r="AY128" s="843"/>
      <c r="AZ128" s="843"/>
      <c r="BA128" s="843"/>
      <c r="BB128" s="843"/>
      <c r="BC128" s="843"/>
      <c r="BD128" s="843"/>
      <c r="BE128" s="844"/>
      <c r="BF128" s="821" t="s">
        <v>122</v>
      </c>
      <c r="BG128" s="822"/>
      <c r="BH128" s="822"/>
      <c r="BI128" s="822"/>
      <c r="BJ128" s="822"/>
      <c r="BK128" s="822"/>
      <c r="BL128" s="845"/>
      <c r="BM128" s="821">
        <v>15</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467</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468</v>
      </c>
      <c r="X129" s="812"/>
      <c r="Y129" s="812"/>
      <c r="Z129" s="813"/>
      <c r="AA129" s="814">
        <v>2890425</v>
      </c>
      <c r="AB129" s="815"/>
      <c r="AC129" s="815"/>
      <c r="AD129" s="815"/>
      <c r="AE129" s="816"/>
      <c r="AF129" s="817">
        <v>2881442</v>
      </c>
      <c r="AG129" s="815"/>
      <c r="AH129" s="815"/>
      <c r="AI129" s="815"/>
      <c r="AJ129" s="816"/>
      <c r="AK129" s="817">
        <v>2974855</v>
      </c>
      <c r="AL129" s="815"/>
      <c r="AM129" s="815"/>
      <c r="AN129" s="815"/>
      <c r="AO129" s="816"/>
      <c r="AP129" s="818"/>
      <c r="AQ129" s="819"/>
      <c r="AR129" s="819"/>
      <c r="AS129" s="819"/>
      <c r="AT129" s="820"/>
      <c r="AU129" s="215"/>
      <c r="AV129" s="215"/>
      <c r="AW129" s="215"/>
      <c r="AX129" s="786" t="s">
        <v>469</v>
      </c>
      <c r="AY129" s="787"/>
      <c r="AZ129" s="787"/>
      <c r="BA129" s="787"/>
      <c r="BB129" s="787"/>
      <c r="BC129" s="787"/>
      <c r="BD129" s="787"/>
      <c r="BE129" s="788"/>
      <c r="BF129" s="805" t="s">
        <v>122</v>
      </c>
      <c r="BG129" s="806"/>
      <c r="BH129" s="806"/>
      <c r="BI129" s="806"/>
      <c r="BJ129" s="806"/>
      <c r="BK129" s="806"/>
      <c r="BL129" s="807"/>
      <c r="BM129" s="805">
        <v>20</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470</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471</v>
      </c>
      <c r="X130" s="812"/>
      <c r="Y130" s="812"/>
      <c r="Z130" s="813"/>
      <c r="AA130" s="814">
        <v>324701</v>
      </c>
      <c r="AB130" s="815"/>
      <c r="AC130" s="815"/>
      <c r="AD130" s="815"/>
      <c r="AE130" s="816"/>
      <c r="AF130" s="817">
        <v>303716</v>
      </c>
      <c r="AG130" s="815"/>
      <c r="AH130" s="815"/>
      <c r="AI130" s="815"/>
      <c r="AJ130" s="816"/>
      <c r="AK130" s="817">
        <v>280585</v>
      </c>
      <c r="AL130" s="815"/>
      <c r="AM130" s="815"/>
      <c r="AN130" s="815"/>
      <c r="AO130" s="816"/>
      <c r="AP130" s="818"/>
      <c r="AQ130" s="819"/>
      <c r="AR130" s="819"/>
      <c r="AS130" s="819"/>
      <c r="AT130" s="820"/>
      <c r="AU130" s="215"/>
      <c r="AV130" s="215"/>
      <c r="AW130" s="215"/>
      <c r="AX130" s="786" t="s">
        <v>472</v>
      </c>
      <c r="AY130" s="787"/>
      <c r="AZ130" s="787"/>
      <c r="BA130" s="787"/>
      <c r="BB130" s="787"/>
      <c r="BC130" s="787"/>
      <c r="BD130" s="787"/>
      <c r="BE130" s="788"/>
      <c r="BF130" s="789">
        <v>8.3000000000000007</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473</v>
      </c>
      <c r="X131" s="796"/>
      <c r="Y131" s="796"/>
      <c r="Z131" s="797"/>
      <c r="AA131" s="798">
        <v>2565724</v>
      </c>
      <c r="AB131" s="799"/>
      <c r="AC131" s="799"/>
      <c r="AD131" s="799"/>
      <c r="AE131" s="800"/>
      <c r="AF131" s="801">
        <v>2577726</v>
      </c>
      <c r="AG131" s="799"/>
      <c r="AH131" s="799"/>
      <c r="AI131" s="799"/>
      <c r="AJ131" s="800"/>
      <c r="AK131" s="801">
        <v>2694270</v>
      </c>
      <c r="AL131" s="799"/>
      <c r="AM131" s="799"/>
      <c r="AN131" s="799"/>
      <c r="AO131" s="800"/>
      <c r="AP131" s="802"/>
      <c r="AQ131" s="803"/>
      <c r="AR131" s="803"/>
      <c r="AS131" s="803"/>
      <c r="AT131" s="804"/>
      <c r="AU131" s="215"/>
      <c r="AV131" s="215"/>
      <c r="AW131" s="215"/>
      <c r="AX131" s="764" t="s">
        <v>474</v>
      </c>
      <c r="AY131" s="765"/>
      <c r="AZ131" s="765"/>
      <c r="BA131" s="765"/>
      <c r="BB131" s="765"/>
      <c r="BC131" s="765"/>
      <c r="BD131" s="765"/>
      <c r="BE131" s="766"/>
      <c r="BF131" s="767" t="s">
        <v>122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475</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476</v>
      </c>
      <c r="W132" s="777"/>
      <c r="X132" s="777"/>
      <c r="Y132" s="777"/>
      <c r="Z132" s="778"/>
      <c r="AA132" s="779">
        <v>8.1213723689999995</v>
      </c>
      <c r="AB132" s="780"/>
      <c r="AC132" s="780"/>
      <c r="AD132" s="780"/>
      <c r="AE132" s="781"/>
      <c r="AF132" s="782">
        <v>7.8627053460000003</v>
      </c>
      <c r="AG132" s="780"/>
      <c r="AH132" s="780"/>
      <c r="AI132" s="780"/>
      <c r="AJ132" s="781"/>
      <c r="AK132" s="782">
        <v>8.9840661849999996</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477</v>
      </c>
      <c r="W133" s="756"/>
      <c r="X133" s="756"/>
      <c r="Y133" s="756"/>
      <c r="Z133" s="757"/>
      <c r="AA133" s="758">
        <v>7.9</v>
      </c>
      <c r="AB133" s="759"/>
      <c r="AC133" s="759"/>
      <c r="AD133" s="759"/>
      <c r="AE133" s="760"/>
      <c r="AF133" s="758">
        <v>7.9</v>
      </c>
      <c r="AG133" s="759"/>
      <c r="AH133" s="759"/>
      <c r="AI133" s="759"/>
      <c r="AJ133" s="760"/>
      <c r="AK133" s="758">
        <v>8.3000000000000007</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dwvT0fWr0KFpgx9vF/sHZiT03HfeXzSuqipcmQcgVyUYz5wMGvmb3IgWrTXLuyjVAj8huBiSxZ6AErtNibbjhQ==" saltValue="bLIpPOcUxIkOHEVtm1oYU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CK73" sqref="CK73"/>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478</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UfaEBLaRG8IxNbzWpWZe+Zgp4w5AJKM+8ji3zj6yfw/u4X64YtNSfsbpZ8j9ElR3u0fNZPPWinkl1lWy/3R5LQ==" saltValue="0J3IYDBysE++pFeXZ8Tw6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election activeCell="H55" sqref="H55:H57"/>
    </sheetView>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hktTfKzSfVGxIVVl9FuhYxIUY3hcQ6UUfIr+P5RQeYYCODGuTmajlymraf7yx22A08NlXbk4KxC/NCJ/9gg+Vw==" saltValue="Uvz7UA60KGzMDWDX5NcEc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H55" sqref="H55:H57"/>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480</v>
      </c>
      <c r="AL6" s="248"/>
      <c r="AM6" s="248"/>
      <c r="AN6" s="248"/>
    </row>
    <row r="7" spans="1:46" ht="13.5" customHeight="1" x14ac:dyDescent="0.2">
      <c r="A7" s="247"/>
      <c r="AK7" s="250"/>
      <c r="AL7" s="251"/>
      <c r="AM7" s="251"/>
      <c r="AN7" s="252"/>
      <c r="AO7" s="1153" t="s">
        <v>481</v>
      </c>
      <c r="AP7" s="253"/>
      <c r="AQ7" s="254" t="s">
        <v>482</v>
      </c>
      <c r="AR7" s="255"/>
    </row>
    <row r="8" spans="1:46" ht="13" x14ac:dyDescent="0.2">
      <c r="A8" s="247"/>
      <c r="AK8" s="256"/>
      <c r="AL8" s="257"/>
      <c r="AM8" s="257"/>
      <c r="AN8" s="258"/>
      <c r="AO8" s="1154"/>
      <c r="AP8" s="259" t="s">
        <v>483</v>
      </c>
      <c r="AQ8" s="260" t="s">
        <v>484</v>
      </c>
      <c r="AR8" s="261" t="s">
        <v>485</v>
      </c>
    </row>
    <row r="9" spans="1:46" ht="13" x14ac:dyDescent="0.2">
      <c r="A9" s="247"/>
      <c r="AK9" s="1165" t="s">
        <v>486</v>
      </c>
      <c r="AL9" s="1166"/>
      <c r="AM9" s="1166"/>
      <c r="AN9" s="1167"/>
      <c r="AO9" s="262">
        <v>901373</v>
      </c>
      <c r="AP9" s="262">
        <v>174313</v>
      </c>
      <c r="AQ9" s="263">
        <v>154424</v>
      </c>
      <c r="AR9" s="264">
        <v>12.9</v>
      </c>
    </row>
    <row r="10" spans="1:46" ht="13.5" customHeight="1" x14ac:dyDescent="0.2">
      <c r="A10" s="247"/>
      <c r="AK10" s="1165" t="s">
        <v>487</v>
      </c>
      <c r="AL10" s="1166"/>
      <c r="AM10" s="1166"/>
      <c r="AN10" s="1167"/>
      <c r="AO10" s="265">
        <v>134023</v>
      </c>
      <c r="AP10" s="265">
        <v>25918</v>
      </c>
      <c r="AQ10" s="266">
        <v>18194</v>
      </c>
      <c r="AR10" s="267">
        <v>42.5</v>
      </c>
    </row>
    <row r="11" spans="1:46" ht="13.5" customHeight="1" x14ac:dyDescent="0.2">
      <c r="A11" s="247"/>
      <c r="AK11" s="1165" t="s">
        <v>488</v>
      </c>
      <c r="AL11" s="1166"/>
      <c r="AM11" s="1166"/>
      <c r="AN11" s="1167"/>
      <c r="AO11" s="265" t="s">
        <v>489</v>
      </c>
      <c r="AP11" s="265" t="s">
        <v>489</v>
      </c>
      <c r="AQ11" s="266">
        <v>1285</v>
      </c>
      <c r="AR11" s="267" t="s">
        <v>489</v>
      </c>
    </row>
    <row r="12" spans="1:46" ht="13.5" customHeight="1" x14ac:dyDescent="0.2">
      <c r="A12" s="247"/>
      <c r="AK12" s="1165" t="s">
        <v>490</v>
      </c>
      <c r="AL12" s="1166"/>
      <c r="AM12" s="1166"/>
      <c r="AN12" s="1167"/>
      <c r="AO12" s="265" t="s">
        <v>489</v>
      </c>
      <c r="AP12" s="265" t="s">
        <v>489</v>
      </c>
      <c r="AQ12" s="266" t="s">
        <v>489</v>
      </c>
      <c r="AR12" s="267" t="s">
        <v>489</v>
      </c>
    </row>
    <row r="13" spans="1:46" ht="13.5" customHeight="1" x14ac:dyDescent="0.2">
      <c r="A13" s="247"/>
      <c r="AK13" s="1165" t="s">
        <v>491</v>
      </c>
      <c r="AL13" s="1166"/>
      <c r="AM13" s="1166"/>
      <c r="AN13" s="1167"/>
      <c r="AO13" s="265">
        <v>25114</v>
      </c>
      <c r="AP13" s="265">
        <v>4857</v>
      </c>
      <c r="AQ13" s="266">
        <v>5735</v>
      </c>
      <c r="AR13" s="267">
        <v>-15.3</v>
      </c>
    </row>
    <row r="14" spans="1:46" ht="13.5" customHeight="1" x14ac:dyDescent="0.2">
      <c r="A14" s="247"/>
      <c r="AK14" s="1165" t="s">
        <v>492</v>
      </c>
      <c r="AL14" s="1166"/>
      <c r="AM14" s="1166"/>
      <c r="AN14" s="1167"/>
      <c r="AO14" s="265">
        <v>34811</v>
      </c>
      <c r="AP14" s="265">
        <v>6732</v>
      </c>
      <c r="AQ14" s="266">
        <v>2950</v>
      </c>
      <c r="AR14" s="267">
        <v>128.19999999999999</v>
      </c>
    </row>
    <row r="15" spans="1:46" ht="13.5" customHeight="1" x14ac:dyDescent="0.2">
      <c r="A15" s="247"/>
      <c r="AK15" s="1168" t="s">
        <v>493</v>
      </c>
      <c r="AL15" s="1169"/>
      <c r="AM15" s="1169"/>
      <c r="AN15" s="1170"/>
      <c r="AO15" s="265">
        <v>-51613</v>
      </c>
      <c r="AP15" s="265">
        <v>-9981</v>
      </c>
      <c r="AQ15" s="266">
        <v>-9110</v>
      </c>
      <c r="AR15" s="267">
        <v>9.6</v>
      </c>
    </row>
    <row r="16" spans="1:46" ht="13" x14ac:dyDescent="0.2">
      <c r="A16" s="247"/>
      <c r="AK16" s="1168" t="s">
        <v>177</v>
      </c>
      <c r="AL16" s="1169"/>
      <c r="AM16" s="1169"/>
      <c r="AN16" s="1170"/>
      <c r="AO16" s="265">
        <v>1043708</v>
      </c>
      <c r="AP16" s="265">
        <v>201839</v>
      </c>
      <c r="AQ16" s="266">
        <v>173477</v>
      </c>
      <c r="AR16" s="267">
        <v>16.3</v>
      </c>
    </row>
    <row r="17" spans="1:46" ht="13" x14ac:dyDescent="0.2">
      <c r="A17" s="247"/>
    </row>
    <row r="18" spans="1:46" ht="13" x14ac:dyDescent="0.2">
      <c r="A18" s="247"/>
      <c r="AQ18" s="268"/>
      <c r="AR18" s="268"/>
    </row>
    <row r="19" spans="1:46" ht="13" x14ac:dyDescent="0.2">
      <c r="A19" s="247"/>
      <c r="AK19" s="243" t="s">
        <v>494</v>
      </c>
    </row>
    <row r="20" spans="1:46" ht="13" x14ac:dyDescent="0.2">
      <c r="A20" s="247"/>
      <c r="AK20" s="269"/>
      <c r="AL20" s="270"/>
      <c r="AM20" s="270"/>
      <c r="AN20" s="271"/>
      <c r="AO20" s="272" t="s">
        <v>495</v>
      </c>
      <c r="AP20" s="273" t="s">
        <v>496</v>
      </c>
      <c r="AQ20" s="274" t="s">
        <v>497</v>
      </c>
      <c r="AR20" s="275"/>
    </row>
    <row r="21" spans="1:46" s="248" customFormat="1" ht="13" x14ac:dyDescent="0.2">
      <c r="A21" s="276"/>
      <c r="AK21" s="1171" t="s">
        <v>498</v>
      </c>
      <c r="AL21" s="1172"/>
      <c r="AM21" s="1172"/>
      <c r="AN21" s="1173"/>
      <c r="AO21" s="277">
        <v>15.86</v>
      </c>
      <c r="AP21" s="278">
        <v>14.28</v>
      </c>
      <c r="AQ21" s="279">
        <v>1.58</v>
      </c>
      <c r="AS21" s="280"/>
      <c r="AT21" s="276"/>
    </row>
    <row r="22" spans="1:46" s="248" customFormat="1" ht="13" x14ac:dyDescent="0.2">
      <c r="A22" s="276"/>
      <c r="AK22" s="1171" t="s">
        <v>499</v>
      </c>
      <c r="AL22" s="1172"/>
      <c r="AM22" s="1172"/>
      <c r="AN22" s="1173"/>
      <c r="AO22" s="281">
        <v>99</v>
      </c>
      <c r="AP22" s="282">
        <v>96</v>
      </c>
      <c r="AQ22" s="283">
        <v>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64" t="s">
        <v>500</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 x14ac:dyDescent="0.2">
      <c r="A27" s="288"/>
      <c r="AS27" s="243"/>
      <c r="AT27" s="243"/>
    </row>
    <row r="28" spans="1:46" ht="16.5"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502</v>
      </c>
      <c r="AL29" s="248"/>
      <c r="AM29" s="248"/>
      <c r="AN29" s="248"/>
      <c r="AS29" s="290"/>
    </row>
    <row r="30" spans="1:46" ht="13.5" customHeight="1" x14ac:dyDescent="0.2">
      <c r="A30" s="247"/>
      <c r="AK30" s="250"/>
      <c r="AL30" s="251"/>
      <c r="AM30" s="251"/>
      <c r="AN30" s="252"/>
      <c r="AO30" s="1153" t="s">
        <v>481</v>
      </c>
      <c r="AP30" s="253"/>
      <c r="AQ30" s="254" t="s">
        <v>482</v>
      </c>
      <c r="AR30" s="255"/>
    </row>
    <row r="31" spans="1:46" ht="13" x14ac:dyDescent="0.2">
      <c r="A31" s="247"/>
      <c r="AK31" s="256"/>
      <c r="AL31" s="257"/>
      <c r="AM31" s="257"/>
      <c r="AN31" s="258"/>
      <c r="AO31" s="1154"/>
      <c r="AP31" s="259" t="s">
        <v>483</v>
      </c>
      <c r="AQ31" s="260" t="s">
        <v>484</v>
      </c>
      <c r="AR31" s="261" t="s">
        <v>485</v>
      </c>
    </row>
    <row r="32" spans="1:46" ht="27" customHeight="1" x14ac:dyDescent="0.2">
      <c r="A32" s="247"/>
      <c r="AK32" s="1155" t="s">
        <v>503</v>
      </c>
      <c r="AL32" s="1156"/>
      <c r="AM32" s="1156"/>
      <c r="AN32" s="1157"/>
      <c r="AO32" s="291">
        <v>349949</v>
      </c>
      <c r="AP32" s="291">
        <v>67675</v>
      </c>
      <c r="AQ32" s="292">
        <v>83140</v>
      </c>
      <c r="AR32" s="293">
        <v>-18.600000000000001</v>
      </c>
    </row>
    <row r="33" spans="1:46" ht="13.5" customHeight="1" x14ac:dyDescent="0.2">
      <c r="A33" s="247"/>
      <c r="AK33" s="1155" t="s">
        <v>504</v>
      </c>
      <c r="AL33" s="1156"/>
      <c r="AM33" s="1156"/>
      <c r="AN33" s="1157"/>
      <c r="AO33" s="291" t="s">
        <v>489</v>
      </c>
      <c r="AP33" s="291" t="s">
        <v>489</v>
      </c>
      <c r="AQ33" s="292" t="s">
        <v>489</v>
      </c>
      <c r="AR33" s="293" t="s">
        <v>489</v>
      </c>
    </row>
    <row r="34" spans="1:46" ht="27" customHeight="1" x14ac:dyDescent="0.2">
      <c r="A34" s="247"/>
      <c r="AK34" s="1155" t="s">
        <v>505</v>
      </c>
      <c r="AL34" s="1156"/>
      <c r="AM34" s="1156"/>
      <c r="AN34" s="1157"/>
      <c r="AO34" s="291" t="s">
        <v>489</v>
      </c>
      <c r="AP34" s="291" t="s">
        <v>489</v>
      </c>
      <c r="AQ34" s="292" t="s">
        <v>489</v>
      </c>
      <c r="AR34" s="293" t="s">
        <v>489</v>
      </c>
    </row>
    <row r="35" spans="1:46" ht="27" customHeight="1" x14ac:dyDescent="0.2">
      <c r="A35" s="247"/>
      <c r="AK35" s="1155" t="s">
        <v>506</v>
      </c>
      <c r="AL35" s="1156"/>
      <c r="AM35" s="1156"/>
      <c r="AN35" s="1157"/>
      <c r="AO35" s="291">
        <v>152370</v>
      </c>
      <c r="AP35" s="291">
        <v>29466</v>
      </c>
      <c r="AQ35" s="292">
        <v>26106</v>
      </c>
      <c r="AR35" s="293">
        <v>12.9</v>
      </c>
    </row>
    <row r="36" spans="1:46" ht="27" customHeight="1" x14ac:dyDescent="0.2">
      <c r="A36" s="247"/>
      <c r="AK36" s="1155" t="s">
        <v>507</v>
      </c>
      <c r="AL36" s="1156"/>
      <c r="AM36" s="1156"/>
      <c r="AN36" s="1157"/>
      <c r="AO36" s="291">
        <v>13000</v>
      </c>
      <c r="AP36" s="291">
        <v>2514</v>
      </c>
      <c r="AQ36" s="292">
        <v>4689</v>
      </c>
      <c r="AR36" s="293">
        <v>-46.4</v>
      </c>
    </row>
    <row r="37" spans="1:46" ht="13.5" customHeight="1" x14ac:dyDescent="0.2">
      <c r="A37" s="247"/>
      <c r="AK37" s="1155" t="s">
        <v>508</v>
      </c>
      <c r="AL37" s="1156"/>
      <c r="AM37" s="1156"/>
      <c r="AN37" s="1157"/>
      <c r="AO37" s="291">
        <v>7402</v>
      </c>
      <c r="AP37" s="291">
        <v>1431</v>
      </c>
      <c r="AQ37" s="292">
        <v>554</v>
      </c>
      <c r="AR37" s="293">
        <v>158.30000000000001</v>
      </c>
    </row>
    <row r="38" spans="1:46" ht="27" customHeight="1" x14ac:dyDescent="0.2">
      <c r="A38" s="247"/>
      <c r="AK38" s="1158" t="s">
        <v>509</v>
      </c>
      <c r="AL38" s="1159"/>
      <c r="AM38" s="1159"/>
      <c r="AN38" s="1160"/>
      <c r="AO38" s="294" t="s">
        <v>489</v>
      </c>
      <c r="AP38" s="294" t="s">
        <v>489</v>
      </c>
      <c r="AQ38" s="295">
        <v>7</v>
      </c>
      <c r="AR38" s="283" t="s">
        <v>489</v>
      </c>
      <c r="AS38" s="290"/>
    </row>
    <row r="39" spans="1:46" ht="13" x14ac:dyDescent="0.2">
      <c r="A39" s="247"/>
      <c r="AK39" s="1158" t="s">
        <v>510</v>
      </c>
      <c r="AL39" s="1159"/>
      <c r="AM39" s="1159"/>
      <c r="AN39" s="1160"/>
      <c r="AO39" s="291">
        <v>-81</v>
      </c>
      <c r="AP39" s="291">
        <v>-16</v>
      </c>
      <c r="AQ39" s="292">
        <v>-2038</v>
      </c>
      <c r="AR39" s="293">
        <v>-99.2</v>
      </c>
      <c r="AS39" s="290"/>
    </row>
    <row r="40" spans="1:46" ht="27" customHeight="1" x14ac:dyDescent="0.2">
      <c r="A40" s="247"/>
      <c r="AK40" s="1155" t="s">
        <v>511</v>
      </c>
      <c r="AL40" s="1156"/>
      <c r="AM40" s="1156"/>
      <c r="AN40" s="1157"/>
      <c r="AO40" s="291">
        <v>-280585</v>
      </c>
      <c r="AP40" s="291">
        <v>-54261</v>
      </c>
      <c r="AQ40" s="292">
        <v>-74354</v>
      </c>
      <c r="AR40" s="293">
        <v>-27</v>
      </c>
      <c r="AS40" s="290"/>
    </row>
    <row r="41" spans="1:46" ht="13" x14ac:dyDescent="0.2">
      <c r="A41" s="247"/>
      <c r="AK41" s="1161" t="s">
        <v>287</v>
      </c>
      <c r="AL41" s="1162"/>
      <c r="AM41" s="1162"/>
      <c r="AN41" s="1163"/>
      <c r="AO41" s="291">
        <v>242055</v>
      </c>
      <c r="AP41" s="291">
        <v>46810</v>
      </c>
      <c r="AQ41" s="292">
        <v>38106</v>
      </c>
      <c r="AR41" s="293">
        <v>22.8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 x14ac:dyDescent="0.2">
      <c r="A48" s="247"/>
      <c r="AK48" s="301" t="s">
        <v>513</v>
      </c>
      <c r="AL48" s="301"/>
      <c r="AM48" s="301"/>
      <c r="AN48" s="301"/>
      <c r="AO48" s="301"/>
      <c r="AP48" s="301"/>
      <c r="AQ48" s="302"/>
      <c r="AR48" s="301"/>
    </row>
    <row r="49" spans="1:44" ht="13.5" customHeight="1" x14ac:dyDescent="0.2">
      <c r="A49" s="247"/>
      <c r="AK49" s="303"/>
      <c r="AL49" s="304"/>
      <c r="AM49" s="1148" t="s">
        <v>481</v>
      </c>
      <c r="AN49" s="1150" t="s">
        <v>514</v>
      </c>
      <c r="AO49" s="1151"/>
      <c r="AP49" s="1151"/>
      <c r="AQ49" s="1151"/>
      <c r="AR49" s="1152"/>
    </row>
    <row r="50" spans="1:44" ht="13" x14ac:dyDescent="0.2">
      <c r="A50" s="247"/>
      <c r="AK50" s="305"/>
      <c r="AL50" s="306"/>
      <c r="AM50" s="1149"/>
      <c r="AN50" s="307" t="s">
        <v>515</v>
      </c>
      <c r="AO50" s="308" t="s">
        <v>516</v>
      </c>
      <c r="AP50" s="309" t="s">
        <v>517</v>
      </c>
      <c r="AQ50" s="310" t="s">
        <v>518</v>
      </c>
      <c r="AR50" s="311" t="s">
        <v>519</v>
      </c>
    </row>
    <row r="51" spans="1:44" ht="13" x14ac:dyDescent="0.2">
      <c r="A51" s="247"/>
      <c r="AK51" s="303" t="s">
        <v>520</v>
      </c>
      <c r="AL51" s="304"/>
      <c r="AM51" s="312">
        <v>916921</v>
      </c>
      <c r="AN51" s="313">
        <v>166259</v>
      </c>
      <c r="AO51" s="314">
        <v>-22.9</v>
      </c>
      <c r="AP51" s="315">
        <v>126525</v>
      </c>
      <c r="AQ51" s="316">
        <v>0.2</v>
      </c>
      <c r="AR51" s="317">
        <v>-23.1</v>
      </c>
    </row>
    <row r="52" spans="1:44" ht="13" x14ac:dyDescent="0.2">
      <c r="A52" s="247"/>
      <c r="AK52" s="318"/>
      <c r="AL52" s="319" t="s">
        <v>521</v>
      </c>
      <c r="AM52" s="320">
        <v>435473</v>
      </c>
      <c r="AN52" s="321">
        <v>78962</v>
      </c>
      <c r="AO52" s="322">
        <v>9.6</v>
      </c>
      <c r="AP52" s="323">
        <v>67052</v>
      </c>
      <c r="AQ52" s="324">
        <v>18.100000000000001</v>
      </c>
      <c r="AR52" s="325">
        <v>-8.5</v>
      </c>
    </row>
    <row r="53" spans="1:44" ht="13" x14ac:dyDescent="0.2">
      <c r="A53" s="247"/>
      <c r="AK53" s="303" t="s">
        <v>522</v>
      </c>
      <c r="AL53" s="304"/>
      <c r="AM53" s="312">
        <v>886075</v>
      </c>
      <c r="AN53" s="313">
        <v>163997</v>
      </c>
      <c r="AO53" s="314">
        <v>-1.4</v>
      </c>
      <c r="AP53" s="315">
        <v>122054</v>
      </c>
      <c r="AQ53" s="316">
        <v>-3.5</v>
      </c>
      <c r="AR53" s="317">
        <v>2.1</v>
      </c>
    </row>
    <row r="54" spans="1:44" ht="13" x14ac:dyDescent="0.2">
      <c r="A54" s="247"/>
      <c r="AK54" s="318"/>
      <c r="AL54" s="319" t="s">
        <v>521</v>
      </c>
      <c r="AM54" s="320">
        <v>411503</v>
      </c>
      <c r="AN54" s="321">
        <v>76162</v>
      </c>
      <c r="AO54" s="322">
        <v>-3.5</v>
      </c>
      <c r="AP54" s="323">
        <v>68298</v>
      </c>
      <c r="AQ54" s="324">
        <v>1.9</v>
      </c>
      <c r="AR54" s="325">
        <v>-5.4</v>
      </c>
    </row>
    <row r="55" spans="1:44" ht="13" x14ac:dyDescent="0.2">
      <c r="A55" s="247"/>
      <c r="AK55" s="303" t="s">
        <v>523</v>
      </c>
      <c r="AL55" s="304"/>
      <c r="AM55" s="312">
        <v>1286889</v>
      </c>
      <c r="AN55" s="313">
        <v>242626</v>
      </c>
      <c r="AO55" s="314">
        <v>47.9</v>
      </c>
      <c r="AP55" s="315">
        <v>111644</v>
      </c>
      <c r="AQ55" s="316">
        <v>-8.5</v>
      </c>
      <c r="AR55" s="317">
        <v>56.4</v>
      </c>
    </row>
    <row r="56" spans="1:44" ht="13" x14ac:dyDescent="0.2">
      <c r="A56" s="247"/>
      <c r="AK56" s="318"/>
      <c r="AL56" s="319" t="s">
        <v>521</v>
      </c>
      <c r="AM56" s="320">
        <v>626035</v>
      </c>
      <c r="AN56" s="321">
        <v>118031</v>
      </c>
      <c r="AO56" s="322">
        <v>55</v>
      </c>
      <c r="AP56" s="323">
        <v>66606</v>
      </c>
      <c r="AQ56" s="324">
        <v>-2.5</v>
      </c>
      <c r="AR56" s="325">
        <v>57.5</v>
      </c>
    </row>
    <row r="57" spans="1:44" ht="13" x14ac:dyDescent="0.2">
      <c r="A57" s="247"/>
      <c r="AK57" s="303" t="s">
        <v>524</v>
      </c>
      <c r="AL57" s="304"/>
      <c r="AM57" s="312">
        <v>922356</v>
      </c>
      <c r="AN57" s="313">
        <v>175854</v>
      </c>
      <c r="AO57" s="314">
        <v>-27.5</v>
      </c>
      <c r="AP57" s="315">
        <v>127917</v>
      </c>
      <c r="AQ57" s="316">
        <v>14.6</v>
      </c>
      <c r="AR57" s="317">
        <v>-42.1</v>
      </c>
    </row>
    <row r="58" spans="1:44" ht="13" x14ac:dyDescent="0.2">
      <c r="A58" s="247"/>
      <c r="AK58" s="318"/>
      <c r="AL58" s="319" t="s">
        <v>521</v>
      </c>
      <c r="AM58" s="320">
        <v>712324</v>
      </c>
      <c r="AN58" s="321">
        <v>135810</v>
      </c>
      <c r="AO58" s="322">
        <v>15.1</v>
      </c>
      <c r="AP58" s="323">
        <v>69746</v>
      </c>
      <c r="AQ58" s="324">
        <v>4.7</v>
      </c>
      <c r="AR58" s="325">
        <v>10.4</v>
      </c>
    </row>
    <row r="59" spans="1:44" ht="13" x14ac:dyDescent="0.2">
      <c r="A59" s="247"/>
      <c r="AK59" s="303" t="s">
        <v>525</v>
      </c>
      <c r="AL59" s="304"/>
      <c r="AM59" s="312">
        <v>1404423</v>
      </c>
      <c r="AN59" s="313">
        <v>271596</v>
      </c>
      <c r="AO59" s="314">
        <v>54.4</v>
      </c>
      <c r="AP59" s="315">
        <v>135931</v>
      </c>
      <c r="AQ59" s="316">
        <v>6.3</v>
      </c>
      <c r="AR59" s="317">
        <v>48.1</v>
      </c>
    </row>
    <row r="60" spans="1:44" ht="13" x14ac:dyDescent="0.2">
      <c r="A60" s="247"/>
      <c r="AK60" s="318"/>
      <c r="AL60" s="319" t="s">
        <v>521</v>
      </c>
      <c r="AM60" s="320">
        <v>1157255</v>
      </c>
      <c r="AN60" s="321">
        <v>223797</v>
      </c>
      <c r="AO60" s="322">
        <v>64.8</v>
      </c>
      <c r="AP60" s="323">
        <v>75320</v>
      </c>
      <c r="AQ60" s="324">
        <v>8</v>
      </c>
      <c r="AR60" s="325">
        <v>56.8</v>
      </c>
    </row>
    <row r="61" spans="1:44" ht="13" x14ac:dyDescent="0.2">
      <c r="A61" s="247"/>
      <c r="AK61" s="303" t="s">
        <v>526</v>
      </c>
      <c r="AL61" s="326"/>
      <c r="AM61" s="312">
        <v>1083333</v>
      </c>
      <c r="AN61" s="313">
        <v>204066</v>
      </c>
      <c r="AO61" s="314">
        <v>10.1</v>
      </c>
      <c r="AP61" s="315">
        <v>124814</v>
      </c>
      <c r="AQ61" s="327">
        <v>1.8</v>
      </c>
      <c r="AR61" s="317">
        <v>8.3000000000000007</v>
      </c>
    </row>
    <row r="62" spans="1:44" ht="13" x14ac:dyDescent="0.2">
      <c r="A62" s="247"/>
      <c r="AK62" s="318"/>
      <c r="AL62" s="319" t="s">
        <v>521</v>
      </c>
      <c r="AM62" s="320">
        <v>668518</v>
      </c>
      <c r="AN62" s="321">
        <v>126552</v>
      </c>
      <c r="AO62" s="322">
        <v>28.2</v>
      </c>
      <c r="AP62" s="323">
        <v>69404</v>
      </c>
      <c r="AQ62" s="324">
        <v>6</v>
      </c>
      <c r="AR62" s="325">
        <v>22.2</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lIov78B2onKtTsYxXk1VTpjVo9tlIROYuTFpVl7IiVClfGhQY1YKJb3g5SO/E/WvMNBiqE9ua1kvUNI6Nx4tjg==" saltValue="zqiCf7M3jt9Ges7gR3I4f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election activeCell="H55" sqref="H55:H57"/>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fOB2eHgKu8ffybUeWSbYUYrftMW+PmSifkaY5Hiz/9renyahyuidKWsJfV9Sh3ooclfAysY9fyGOk1Gn2PRbqQ==" saltValue="KRDUqo+NsCdkYu9sbX9TM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election activeCell="AF100" sqref="AF100"/>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cIEvtmb9oPGqFilQryNT/F4/PhWx+qtOdh1To6tqOOBgNmpPBUZYjfAJ7n8ZsSByEr3mtzb2EwqDx/KapD27aA==" saltValue="qm4EBzGJ95MSmpPsyf7Ih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J45" sqref="J45"/>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74" t="s">
        <v>3</v>
      </c>
      <c r="D47" s="1174"/>
      <c r="E47" s="1175"/>
      <c r="F47" s="11">
        <v>37.14</v>
      </c>
      <c r="G47" s="12">
        <v>52.96</v>
      </c>
      <c r="H47" s="12">
        <v>45.12</v>
      </c>
      <c r="I47" s="12">
        <v>38.880000000000003</v>
      </c>
      <c r="J47" s="13">
        <v>36.35</v>
      </c>
    </row>
    <row r="48" spans="2:10" ht="57.75" customHeight="1" x14ac:dyDescent="0.2">
      <c r="B48" s="14"/>
      <c r="C48" s="1176" t="s">
        <v>4</v>
      </c>
      <c r="D48" s="1176"/>
      <c r="E48" s="1177"/>
      <c r="F48" s="15">
        <v>4.84</v>
      </c>
      <c r="G48" s="16">
        <v>5.35</v>
      </c>
      <c r="H48" s="16">
        <v>6.94</v>
      </c>
      <c r="I48" s="16">
        <v>6.14</v>
      </c>
      <c r="J48" s="17">
        <v>4.07</v>
      </c>
    </row>
    <row r="49" spans="2:10" ht="57.75" customHeight="1" thickBot="1" x14ac:dyDescent="0.25">
      <c r="B49" s="18"/>
      <c r="C49" s="1178" t="s">
        <v>5</v>
      </c>
      <c r="D49" s="1178"/>
      <c r="E49" s="1179"/>
      <c r="F49" s="19">
        <v>13.59</v>
      </c>
      <c r="G49" s="20">
        <v>19.36</v>
      </c>
      <c r="H49" s="20" t="s">
        <v>533</v>
      </c>
      <c r="I49" s="20" t="s">
        <v>534</v>
      </c>
      <c r="J49" s="21" t="s">
        <v>535</v>
      </c>
    </row>
    <row r="50" spans="2:10" ht="13" x14ac:dyDescent="0.2"/>
  </sheetData>
  <sheetProtection algorithmName="SHA-512" hashValue="dY9TsPwxN41w+4Q2AZCi6ZLgSyEFrjPQ52Qj7YKdvHEXUYGuz6OFlTafJ9R2wY6wUNp1xSPkIarCae2tC0dzvQ==" saltValue="j+CU5uBw2HYssdj6yp72z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H55" sqref="H55:H57"/>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84" t="s">
        <v>536</v>
      </c>
      <c r="D34" s="1184"/>
      <c r="E34" s="1185"/>
      <c r="F34" s="32">
        <v>5.08</v>
      </c>
      <c r="G34" s="33">
        <v>3.99</v>
      </c>
      <c r="H34" s="33">
        <v>3.78</v>
      </c>
      <c r="I34" s="33">
        <v>3.81</v>
      </c>
      <c r="J34" s="34">
        <v>4.6900000000000004</v>
      </c>
      <c r="K34" s="22"/>
      <c r="L34" s="22"/>
      <c r="M34" s="22"/>
      <c r="N34" s="22"/>
      <c r="O34" s="22"/>
      <c r="P34" s="22"/>
    </row>
    <row r="35" spans="1:16" ht="39" customHeight="1" x14ac:dyDescent="0.2">
      <c r="A35" s="22"/>
      <c r="B35" s="35"/>
      <c r="C35" s="1180" t="s">
        <v>537</v>
      </c>
      <c r="D35" s="1180"/>
      <c r="E35" s="1181"/>
      <c r="F35" s="36">
        <v>4.84</v>
      </c>
      <c r="G35" s="37">
        <v>5.35</v>
      </c>
      <c r="H35" s="37">
        <v>6.94</v>
      </c>
      <c r="I35" s="37">
        <v>6.14</v>
      </c>
      <c r="J35" s="38">
        <v>4.07</v>
      </c>
      <c r="K35" s="22"/>
      <c r="L35" s="22"/>
      <c r="M35" s="22"/>
      <c r="N35" s="22"/>
      <c r="O35" s="22"/>
      <c r="P35" s="22"/>
    </row>
    <row r="36" spans="1:16" ht="39" customHeight="1" x14ac:dyDescent="0.2">
      <c r="A36" s="22"/>
      <c r="B36" s="35"/>
      <c r="C36" s="1180" t="s">
        <v>538</v>
      </c>
      <c r="D36" s="1180"/>
      <c r="E36" s="1181"/>
      <c r="F36" s="36" t="s">
        <v>489</v>
      </c>
      <c r="G36" s="37" t="s">
        <v>489</v>
      </c>
      <c r="H36" s="37" t="s">
        <v>489</v>
      </c>
      <c r="I36" s="37" t="s">
        <v>489</v>
      </c>
      <c r="J36" s="38">
        <v>3.21</v>
      </c>
      <c r="K36" s="22"/>
      <c r="L36" s="22"/>
      <c r="M36" s="22"/>
      <c r="N36" s="22"/>
      <c r="O36" s="22"/>
      <c r="P36" s="22"/>
    </row>
    <row r="37" spans="1:16" ht="39" customHeight="1" x14ac:dyDescent="0.2">
      <c r="A37" s="22"/>
      <c r="B37" s="35"/>
      <c r="C37" s="1180" t="s">
        <v>539</v>
      </c>
      <c r="D37" s="1180"/>
      <c r="E37" s="1181"/>
      <c r="F37" s="36">
        <v>9.6</v>
      </c>
      <c r="G37" s="37">
        <v>1.78</v>
      </c>
      <c r="H37" s="37">
        <v>2.84</v>
      </c>
      <c r="I37" s="37">
        <v>2.97</v>
      </c>
      <c r="J37" s="38">
        <v>2.54</v>
      </c>
      <c r="K37" s="22"/>
      <c r="L37" s="22"/>
      <c r="M37" s="22"/>
      <c r="N37" s="22"/>
      <c r="O37" s="22"/>
      <c r="P37" s="22"/>
    </row>
    <row r="38" spans="1:16" ht="39" customHeight="1" x14ac:dyDescent="0.2">
      <c r="A38" s="22"/>
      <c r="B38" s="35"/>
      <c r="C38" s="1180" t="s">
        <v>540</v>
      </c>
      <c r="D38" s="1180"/>
      <c r="E38" s="1181"/>
      <c r="F38" s="36">
        <v>2.02</v>
      </c>
      <c r="G38" s="37">
        <v>1.18</v>
      </c>
      <c r="H38" s="37">
        <v>0.91</v>
      </c>
      <c r="I38" s="37">
        <v>1.07</v>
      </c>
      <c r="J38" s="38">
        <v>1.1000000000000001</v>
      </c>
      <c r="K38" s="22"/>
      <c r="L38" s="22"/>
      <c r="M38" s="22"/>
      <c r="N38" s="22"/>
      <c r="O38" s="22"/>
      <c r="P38" s="22"/>
    </row>
    <row r="39" spans="1:16" ht="39" customHeight="1" x14ac:dyDescent="0.2">
      <c r="A39" s="22"/>
      <c r="B39" s="35"/>
      <c r="C39" s="1180" t="s">
        <v>541</v>
      </c>
      <c r="D39" s="1180"/>
      <c r="E39" s="1181"/>
      <c r="F39" s="36">
        <v>0.51</v>
      </c>
      <c r="G39" s="37">
        <v>1.19</v>
      </c>
      <c r="H39" s="37">
        <v>3.15</v>
      </c>
      <c r="I39" s="37">
        <v>2.09</v>
      </c>
      <c r="J39" s="38">
        <v>0.79</v>
      </c>
      <c r="K39" s="22"/>
      <c r="L39" s="22"/>
      <c r="M39" s="22"/>
      <c r="N39" s="22"/>
      <c r="O39" s="22"/>
      <c r="P39" s="22"/>
    </row>
    <row r="40" spans="1:16" ht="39" customHeight="1" x14ac:dyDescent="0.2">
      <c r="A40" s="22"/>
      <c r="B40" s="35"/>
      <c r="C40" s="1180" t="s">
        <v>542</v>
      </c>
      <c r="D40" s="1180"/>
      <c r="E40" s="1181"/>
      <c r="F40" s="36">
        <v>0.24</v>
      </c>
      <c r="G40" s="37">
        <v>0.74</v>
      </c>
      <c r="H40" s="37">
        <v>0.7</v>
      </c>
      <c r="I40" s="37">
        <v>0.44</v>
      </c>
      <c r="J40" s="38">
        <v>0.39</v>
      </c>
      <c r="K40" s="22"/>
      <c r="L40" s="22"/>
      <c r="M40" s="22"/>
      <c r="N40" s="22"/>
      <c r="O40" s="22"/>
      <c r="P40" s="22"/>
    </row>
    <row r="41" spans="1:16" ht="39" customHeight="1" x14ac:dyDescent="0.2">
      <c r="A41" s="22"/>
      <c r="B41" s="35"/>
      <c r="C41" s="1180" t="s">
        <v>543</v>
      </c>
      <c r="D41" s="1180"/>
      <c r="E41" s="1181"/>
      <c r="F41" s="36">
        <v>0.03</v>
      </c>
      <c r="G41" s="37">
        <v>0.04</v>
      </c>
      <c r="H41" s="37">
        <v>0.05</v>
      </c>
      <c r="I41" s="37">
        <v>0.06</v>
      </c>
      <c r="J41" s="38">
        <v>0.03</v>
      </c>
      <c r="K41" s="22"/>
      <c r="L41" s="22"/>
      <c r="M41" s="22"/>
      <c r="N41" s="22"/>
      <c r="O41" s="22"/>
      <c r="P41" s="22"/>
    </row>
    <row r="42" spans="1:16" ht="39" customHeight="1" x14ac:dyDescent="0.2">
      <c r="A42" s="22"/>
      <c r="B42" s="39"/>
      <c r="C42" s="1180" t="s">
        <v>544</v>
      </c>
      <c r="D42" s="1180"/>
      <c r="E42" s="1181"/>
      <c r="F42" s="36" t="s">
        <v>489</v>
      </c>
      <c r="G42" s="37" t="s">
        <v>489</v>
      </c>
      <c r="H42" s="37" t="s">
        <v>489</v>
      </c>
      <c r="I42" s="37" t="s">
        <v>489</v>
      </c>
      <c r="J42" s="38" t="s">
        <v>489</v>
      </c>
      <c r="K42" s="22"/>
      <c r="L42" s="22"/>
      <c r="M42" s="22"/>
      <c r="N42" s="22"/>
      <c r="O42" s="22"/>
      <c r="P42" s="22"/>
    </row>
    <row r="43" spans="1:16" ht="39" customHeight="1" thickBot="1" x14ac:dyDescent="0.25">
      <c r="A43" s="22"/>
      <c r="B43" s="40"/>
      <c r="C43" s="1182" t="s">
        <v>545</v>
      </c>
      <c r="D43" s="1182"/>
      <c r="E43" s="1183"/>
      <c r="F43" s="41">
        <v>0.95</v>
      </c>
      <c r="G43" s="42">
        <v>0.66</v>
      </c>
      <c r="H43" s="42">
        <v>0.56000000000000005</v>
      </c>
      <c r="I43" s="42">
        <v>1.89</v>
      </c>
      <c r="J43" s="43">
        <v>0.01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A+lZtfr9ARrQmbdajAVsVE8uanJ6KoCulVVoakwTbjCQQZT8No6fHPKxEcqOcl+oaAa+9xoUQdm+zTHt7OPO2Q==" saltValue="QTegxKgPgxSmLJeRA+UqP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H55" sqref="H55:H57"/>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381</v>
      </c>
      <c r="L45" s="58">
        <v>385</v>
      </c>
      <c r="M45" s="58">
        <v>365</v>
      </c>
      <c r="N45" s="58">
        <v>352</v>
      </c>
      <c r="O45" s="59">
        <v>350</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489</v>
      </c>
      <c r="L46" s="62" t="s">
        <v>489</v>
      </c>
      <c r="M46" s="62" t="s">
        <v>489</v>
      </c>
      <c r="N46" s="62" t="s">
        <v>489</v>
      </c>
      <c r="O46" s="63" t="s">
        <v>489</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489</v>
      </c>
      <c r="L47" s="62" t="s">
        <v>489</v>
      </c>
      <c r="M47" s="62" t="s">
        <v>489</v>
      </c>
      <c r="N47" s="62" t="s">
        <v>489</v>
      </c>
      <c r="O47" s="63" t="s">
        <v>489</v>
      </c>
      <c r="P47" s="46"/>
      <c r="Q47" s="46"/>
      <c r="R47" s="46"/>
      <c r="S47" s="46"/>
      <c r="T47" s="46"/>
      <c r="U47" s="46"/>
    </row>
    <row r="48" spans="1:21" ht="30.75" customHeight="1" x14ac:dyDescent="0.2">
      <c r="A48" s="46"/>
      <c r="B48" s="1211"/>
      <c r="C48" s="1212"/>
      <c r="D48" s="60"/>
      <c r="E48" s="1188" t="s">
        <v>13</v>
      </c>
      <c r="F48" s="1188"/>
      <c r="G48" s="1188"/>
      <c r="H48" s="1188"/>
      <c r="I48" s="1188"/>
      <c r="J48" s="1189"/>
      <c r="K48" s="61">
        <v>147</v>
      </c>
      <c r="L48" s="62">
        <v>150</v>
      </c>
      <c r="M48" s="62">
        <v>149</v>
      </c>
      <c r="N48" s="62">
        <v>136</v>
      </c>
      <c r="O48" s="63">
        <v>152</v>
      </c>
      <c r="P48" s="46"/>
      <c r="Q48" s="46"/>
      <c r="R48" s="46"/>
      <c r="S48" s="46"/>
      <c r="T48" s="46"/>
      <c r="U48" s="46"/>
    </row>
    <row r="49" spans="1:21" ht="30.75" customHeight="1" x14ac:dyDescent="0.2">
      <c r="A49" s="46"/>
      <c r="B49" s="1211"/>
      <c r="C49" s="1212"/>
      <c r="D49" s="60"/>
      <c r="E49" s="1188" t="s">
        <v>14</v>
      </c>
      <c r="F49" s="1188"/>
      <c r="G49" s="1188"/>
      <c r="H49" s="1188"/>
      <c r="I49" s="1188"/>
      <c r="J49" s="1189"/>
      <c r="K49" s="61">
        <v>4</v>
      </c>
      <c r="L49" s="62">
        <v>7</v>
      </c>
      <c r="M49" s="62">
        <v>12</v>
      </c>
      <c r="N49" s="62">
        <v>11</v>
      </c>
      <c r="O49" s="63">
        <v>13</v>
      </c>
      <c r="P49" s="46"/>
      <c r="Q49" s="46"/>
      <c r="R49" s="46"/>
      <c r="S49" s="46"/>
      <c r="T49" s="46"/>
      <c r="U49" s="46"/>
    </row>
    <row r="50" spans="1:21" ht="30.75" customHeight="1" x14ac:dyDescent="0.2">
      <c r="A50" s="46"/>
      <c r="B50" s="1211"/>
      <c r="C50" s="1212"/>
      <c r="D50" s="60"/>
      <c r="E50" s="1188" t="s">
        <v>15</v>
      </c>
      <c r="F50" s="1188"/>
      <c r="G50" s="1188"/>
      <c r="H50" s="1188"/>
      <c r="I50" s="1188"/>
      <c r="J50" s="1189"/>
      <c r="K50" s="61">
        <v>8</v>
      </c>
      <c r="L50" s="62">
        <v>8</v>
      </c>
      <c r="M50" s="62">
        <v>8</v>
      </c>
      <c r="N50" s="62">
        <v>8</v>
      </c>
      <c r="O50" s="63">
        <v>7</v>
      </c>
      <c r="P50" s="46"/>
      <c r="Q50" s="46"/>
      <c r="R50" s="46"/>
      <c r="S50" s="46"/>
      <c r="T50" s="46"/>
      <c r="U50" s="46"/>
    </row>
    <row r="51" spans="1:21" ht="30.75" customHeight="1" x14ac:dyDescent="0.2">
      <c r="A51" s="46"/>
      <c r="B51" s="1213"/>
      <c r="C51" s="1214"/>
      <c r="D51" s="64"/>
      <c r="E51" s="1188" t="s">
        <v>16</v>
      </c>
      <c r="F51" s="1188"/>
      <c r="G51" s="1188"/>
      <c r="H51" s="1188"/>
      <c r="I51" s="1188"/>
      <c r="J51" s="1189"/>
      <c r="K51" s="61" t="s">
        <v>489</v>
      </c>
      <c r="L51" s="62" t="s">
        <v>489</v>
      </c>
      <c r="M51" s="62" t="s">
        <v>489</v>
      </c>
      <c r="N51" s="62" t="s">
        <v>489</v>
      </c>
      <c r="O51" s="63" t="s">
        <v>489</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348</v>
      </c>
      <c r="L52" s="62">
        <v>344</v>
      </c>
      <c r="M52" s="62">
        <v>325</v>
      </c>
      <c r="N52" s="62">
        <v>303</v>
      </c>
      <c r="O52" s="63">
        <v>281</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192</v>
      </c>
      <c r="L53" s="67">
        <v>206</v>
      </c>
      <c r="M53" s="67">
        <v>209</v>
      </c>
      <c r="N53" s="67">
        <v>204</v>
      </c>
      <c r="O53" s="68">
        <v>241</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X6JuGC2cQTB5J9G5093tc9vAV++OlWSZhnYZMjwTk9BRJh6I9YnZ7462/N4Q/S/anenzBscL6kTJOLQ3fdoosQ==" saltValue="sq8IPFOd17j0+VR+5la/Y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election activeCell="L53" sqref="L53"/>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
      <c r="B41" s="1229" t="s">
        <v>30</v>
      </c>
      <c r="C41" s="1230"/>
      <c r="D41" s="103"/>
      <c r="E41" s="1231" t="s">
        <v>31</v>
      </c>
      <c r="F41" s="1231"/>
      <c r="G41" s="1231"/>
      <c r="H41" s="1232"/>
      <c r="I41" s="330">
        <v>3539</v>
      </c>
      <c r="J41" s="331">
        <v>3480</v>
      </c>
      <c r="K41" s="331">
        <v>3636</v>
      </c>
      <c r="L41" s="331">
        <v>3706</v>
      </c>
      <c r="M41" s="332">
        <v>4274</v>
      </c>
    </row>
    <row r="42" spans="2:13" ht="27.75" customHeight="1" x14ac:dyDescent="0.2">
      <c r="B42" s="1219"/>
      <c r="C42" s="1220"/>
      <c r="D42" s="104"/>
      <c r="E42" s="1223" t="s">
        <v>32</v>
      </c>
      <c r="F42" s="1223"/>
      <c r="G42" s="1223"/>
      <c r="H42" s="1224"/>
      <c r="I42" s="333">
        <v>36</v>
      </c>
      <c r="J42" s="334">
        <v>29</v>
      </c>
      <c r="K42" s="334">
        <v>22</v>
      </c>
      <c r="L42" s="334">
        <v>14</v>
      </c>
      <c r="M42" s="335">
        <v>7</v>
      </c>
    </row>
    <row r="43" spans="2:13" ht="27.75" customHeight="1" x14ac:dyDescent="0.2">
      <c r="B43" s="1219"/>
      <c r="C43" s="1220"/>
      <c r="D43" s="104"/>
      <c r="E43" s="1223" t="s">
        <v>33</v>
      </c>
      <c r="F43" s="1223"/>
      <c r="G43" s="1223"/>
      <c r="H43" s="1224"/>
      <c r="I43" s="333">
        <v>1054</v>
      </c>
      <c r="J43" s="334">
        <v>943</v>
      </c>
      <c r="K43" s="334">
        <v>898</v>
      </c>
      <c r="L43" s="334">
        <v>836</v>
      </c>
      <c r="M43" s="335">
        <v>823</v>
      </c>
    </row>
    <row r="44" spans="2:13" ht="27.75" customHeight="1" x14ac:dyDescent="0.2">
      <c r="B44" s="1219"/>
      <c r="C44" s="1220"/>
      <c r="D44" s="104"/>
      <c r="E44" s="1223" t="s">
        <v>34</v>
      </c>
      <c r="F44" s="1223"/>
      <c r="G44" s="1223"/>
      <c r="H44" s="1224"/>
      <c r="I44" s="333">
        <v>173</v>
      </c>
      <c r="J44" s="334">
        <v>174</v>
      </c>
      <c r="K44" s="334">
        <v>224</v>
      </c>
      <c r="L44" s="334">
        <v>282</v>
      </c>
      <c r="M44" s="335">
        <v>273</v>
      </c>
    </row>
    <row r="45" spans="2:13" ht="27.75" customHeight="1" x14ac:dyDescent="0.2">
      <c r="B45" s="1219"/>
      <c r="C45" s="1220"/>
      <c r="D45" s="104"/>
      <c r="E45" s="1223" t="s">
        <v>35</v>
      </c>
      <c r="F45" s="1223"/>
      <c r="G45" s="1223"/>
      <c r="H45" s="1224"/>
      <c r="I45" s="333">
        <v>387</v>
      </c>
      <c r="J45" s="334">
        <v>358</v>
      </c>
      <c r="K45" s="334">
        <v>345</v>
      </c>
      <c r="L45" s="334">
        <v>346</v>
      </c>
      <c r="M45" s="335">
        <v>334</v>
      </c>
    </row>
    <row r="46" spans="2:13" ht="27.75" customHeight="1" x14ac:dyDescent="0.2">
      <c r="B46" s="1219"/>
      <c r="C46" s="1220"/>
      <c r="D46" s="105"/>
      <c r="E46" s="1223" t="s">
        <v>36</v>
      </c>
      <c r="F46" s="1223"/>
      <c r="G46" s="1223"/>
      <c r="H46" s="1224"/>
      <c r="I46" s="333" t="s">
        <v>489</v>
      </c>
      <c r="J46" s="334" t="s">
        <v>489</v>
      </c>
      <c r="K46" s="334" t="s">
        <v>489</v>
      </c>
      <c r="L46" s="334" t="s">
        <v>489</v>
      </c>
      <c r="M46" s="335" t="s">
        <v>489</v>
      </c>
    </row>
    <row r="47" spans="2:13" ht="27.75" customHeight="1" x14ac:dyDescent="0.2">
      <c r="B47" s="1219"/>
      <c r="C47" s="1220"/>
      <c r="D47" s="106"/>
      <c r="E47" s="1233" t="s">
        <v>37</v>
      </c>
      <c r="F47" s="1234"/>
      <c r="G47" s="1234"/>
      <c r="H47" s="1235"/>
      <c r="I47" s="333" t="s">
        <v>489</v>
      </c>
      <c r="J47" s="334" t="s">
        <v>489</v>
      </c>
      <c r="K47" s="334" t="s">
        <v>489</v>
      </c>
      <c r="L47" s="334" t="s">
        <v>489</v>
      </c>
      <c r="M47" s="335" t="s">
        <v>489</v>
      </c>
    </row>
    <row r="48" spans="2:13" ht="27.75" customHeight="1" x14ac:dyDescent="0.2">
      <c r="B48" s="1219"/>
      <c r="C48" s="1220"/>
      <c r="D48" s="104"/>
      <c r="E48" s="1223" t="s">
        <v>38</v>
      </c>
      <c r="F48" s="1223"/>
      <c r="G48" s="1223"/>
      <c r="H48" s="1224"/>
      <c r="I48" s="333" t="s">
        <v>489</v>
      </c>
      <c r="J48" s="334" t="s">
        <v>489</v>
      </c>
      <c r="K48" s="334" t="s">
        <v>489</v>
      </c>
      <c r="L48" s="334" t="s">
        <v>489</v>
      </c>
      <c r="M48" s="335" t="s">
        <v>489</v>
      </c>
    </row>
    <row r="49" spans="2:13" ht="27.75" customHeight="1" x14ac:dyDescent="0.2">
      <c r="B49" s="1221"/>
      <c r="C49" s="1222"/>
      <c r="D49" s="104"/>
      <c r="E49" s="1223" t="s">
        <v>39</v>
      </c>
      <c r="F49" s="1223"/>
      <c r="G49" s="1223"/>
      <c r="H49" s="1224"/>
      <c r="I49" s="333" t="s">
        <v>489</v>
      </c>
      <c r="J49" s="334" t="s">
        <v>489</v>
      </c>
      <c r="K49" s="334" t="s">
        <v>489</v>
      </c>
      <c r="L49" s="334" t="s">
        <v>489</v>
      </c>
      <c r="M49" s="335" t="s">
        <v>489</v>
      </c>
    </row>
    <row r="50" spans="2:13" ht="27.75" customHeight="1" x14ac:dyDescent="0.2">
      <c r="B50" s="1217" t="s">
        <v>40</v>
      </c>
      <c r="C50" s="1218"/>
      <c r="D50" s="107"/>
      <c r="E50" s="1223" t="s">
        <v>41</v>
      </c>
      <c r="F50" s="1223"/>
      <c r="G50" s="1223"/>
      <c r="H50" s="1224"/>
      <c r="I50" s="333">
        <v>1735</v>
      </c>
      <c r="J50" s="334">
        <v>2423</v>
      </c>
      <c r="K50" s="334">
        <v>2517</v>
      </c>
      <c r="L50" s="334">
        <v>2655</v>
      </c>
      <c r="M50" s="335">
        <v>2450</v>
      </c>
    </row>
    <row r="51" spans="2:13" ht="27.75" customHeight="1" x14ac:dyDescent="0.2">
      <c r="B51" s="1219"/>
      <c r="C51" s="1220"/>
      <c r="D51" s="104"/>
      <c r="E51" s="1223" t="s">
        <v>42</v>
      </c>
      <c r="F51" s="1223"/>
      <c r="G51" s="1223"/>
      <c r="H51" s="1224"/>
      <c r="I51" s="333">
        <v>17</v>
      </c>
      <c r="J51" s="334">
        <v>13</v>
      </c>
      <c r="K51" s="334">
        <v>10</v>
      </c>
      <c r="L51" s="334">
        <v>6</v>
      </c>
      <c r="M51" s="335">
        <v>3</v>
      </c>
    </row>
    <row r="52" spans="2:13" ht="27.75" customHeight="1" x14ac:dyDescent="0.2">
      <c r="B52" s="1221"/>
      <c r="C52" s="1222"/>
      <c r="D52" s="104"/>
      <c r="E52" s="1223" t="s">
        <v>43</v>
      </c>
      <c r="F52" s="1223"/>
      <c r="G52" s="1223"/>
      <c r="H52" s="1224"/>
      <c r="I52" s="333">
        <v>3089</v>
      </c>
      <c r="J52" s="334">
        <v>3110</v>
      </c>
      <c r="K52" s="334">
        <v>3044</v>
      </c>
      <c r="L52" s="334">
        <v>3027</v>
      </c>
      <c r="M52" s="335">
        <v>3590</v>
      </c>
    </row>
    <row r="53" spans="2:13" ht="27.75" customHeight="1" thickBot="1" x14ac:dyDescent="0.25">
      <c r="B53" s="1225" t="s">
        <v>19</v>
      </c>
      <c r="C53" s="1226"/>
      <c r="D53" s="108"/>
      <c r="E53" s="1227" t="s">
        <v>44</v>
      </c>
      <c r="F53" s="1227"/>
      <c r="G53" s="1227"/>
      <c r="H53" s="1228"/>
      <c r="I53" s="336">
        <v>348</v>
      </c>
      <c r="J53" s="337">
        <v>-562</v>
      </c>
      <c r="K53" s="337">
        <v>-447</v>
      </c>
      <c r="L53" s="337">
        <v>-505</v>
      </c>
      <c r="M53" s="338">
        <v>-332</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9TkI49FK+TTYouIRKaA3kuB5v0IMvZtwQyAe0QgBsAUBESbN7m1zXSGb7YzPebx3+cHoL6qYj+VSdpFYoinAw==" saltValue="vkuWJwchiVnHc4b5lyJnS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G55" sqref="G55:H58"/>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
      <c r="B55" s="119"/>
      <c r="C55" s="1244" t="s">
        <v>46</v>
      </c>
      <c r="D55" s="1244"/>
      <c r="E55" s="1245"/>
      <c r="F55" s="339">
        <v>1304</v>
      </c>
      <c r="G55" s="339">
        <v>1120</v>
      </c>
      <c r="H55" s="340">
        <v>1081</v>
      </c>
    </row>
    <row r="56" spans="2:8" ht="52.5" customHeight="1" x14ac:dyDescent="0.2">
      <c r="B56" s="120"/>
      <c r="C56" s="1246" t="s">
        <v>47</v>
      </c>
      <c r="D56" s="1246"/>
      <c r="E56" s="1247"/>
      <c r="F56" s="341">
        <v>73</v>
      </c>
      <c r="G56" s="341">
        <v>85</v>
      </c>
      <c r="H56" s="342">
        <v>94</v>
      </c>
    </row>
    <row r="57" spans="2:8" ht="53.25" customHeight="1" x14ac:dyDescent="0.2">
      <c r="B57" s="120"/>
      <c r="C57" s="1248" t="s">
        <v>48</v>
      </c>
      <c r="D57" s="1248"/>
      <c r="E57" s="1249"/>
      <c r="F57" s="343">
        <v>859</v>
      </c>
      <c r="G57" s="343">
        <v>1154</v>
      </c>
      <c r="H57" s="344">
        <v>1257</v>
      </c>
    </row>
    <row r="58" spans="2:8" ht="45.75" customHeight="1" x14ac:dyDescent="0.2">
      <c r="B58" s="121"/>
      <c r="C58" s="1236" t="s">
        <v>554</v>
      </c>
      <c r="D58" s="1237"/>
      <c r="E58" s="1238"/>
      <c r="F58" s="345">
        <v>699</v>
      </c>
      <c r="G58" s="345">
        <v>945</v>
      </c>
      <c r="H58" s="346">
        <v>994</v>
      </c>
    </row>
    <row r="59" spans="2:8" ht="45.75" customHeight="1" x14ac:dyDescent="0.2">
      <c r="B59" s="121"/>
      <c r="C59" s="1236" t="s">
        <v>555</v>
      </c>
      <c r="D59" s="1237"/>
      <c r="E59" s="1238"/>
      <c r="F59" s="345">
        <v>61</v>
      </c>
      <c r="G59" s="345">
        <v>110</v>
      </c>
      <c r="H59" s="346">
        <v>137</v>
      </c>
    </row>
    <row r="60" spans="2:8" ht="45.75" customHeight="1" x14ac:dyDescent="0.2">
      <c r="B60" s="121"/>
      <c r="C60" s="1236" t="s">
        <v>556</v>
      </c>
      <c r="D60" s="1237"/>
      <c r="E60" s="1238"/>
      <c r="F60" s="345">
        <v>43</v>
      </c>
      <c r="G60" s="345">
        <v>59</v>
      </c>
      <c r="H60" s="346">
        <v>78</v>
      </c>
    </row>
    <row r="61" spans="2:8" ht="45.75" customHeight="1" x14ac:dyDescent="0.2">
      <c r="B61" s="121"/>
      <c r="C61" s="1236" t="s">
        <v>557</v>
      </c>
      <c r="D61" s="1237"/>
      <c r="E61" s="1238"/>
      <c r="F61" s="345">
        <v>18</v>
      </c>
      <c r="G61" s="345">
        <v>14</v>
      </c>
      <c r="H61" s="346">
        <v>22</v>
      </c>
    </row>
    <row r="62" spans="2:8" ht="45.75" customHeight="1" thickBot="1" x14ac:dyDescent="0.25">
      <c r="B62" s="122"/>
      <c r="C62" s="1239" t="s">
        <v>558</v>
      </c>
      <c r="D62" s="1240"/>
      <c r="E62" s="1241"/>
      <c r="F62" s="347">
        <v>10</v>
      </c>
      <c r="G62" s="347">
        <v>10</v>
      </c>
      <c r="H62" s="348">
        <v>10</v>
      </c>
    </row>
    <row r="63" spans="2:8" ht="52.5" customHeight="1" thickBot="1" x14ac:dyDescent="0.25">
      <c r="B63" s="123"/>
      <c r="C63" s="1242" t="s">
        <v>49</v>
      </c>
      <c r="D63" s="1242"/>
      <c r="E63" s="1243"/>
      <c r="F63" s="349">
        <v>2237</v>
      </c>
      <c r="G63" s="349">
        <v>2360</v>
      </c>
      <c r="H63" s="350">
        <v>2432</v>
      </c>
    </row>
    <row r="64" spans="2:8" ht="13" x14ac:dyDescent="0.2"/>
  </sheetData>
  <sheetProtection algorithmName="SHA-512" hashValue="z1Jfk4HaPKmIGg2rm68+GNrF2eSkky+O7tNgM/p5amTw9izSRUGSb7h5NvOIjP4ZjLfxs3b9SGhNv4FBcr5/4w==" saltValue="ZZS/ssK2ZIuW6gOb66Js+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C9099-3E08-49E1-B2A9-46F70635DDB4}">
  <sheetPr>
    <pageSetUpPr fitToPage="1"/>
  </sheetPr>
  <dimension ref="A1:DE85"/>
  <sheetViews>
    <sheetView showGridLines="0" zoomScale="84" zoomScaleNormal="84" zoomScaleSheetLayoutView="55" workbookViewId="0">
      <selection activeCell="G55" sqref="G55:H58"/>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572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573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9" t="s">
        <v>574</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575</v>
      </c>
    </row>
    <row r="50" spans="1:109" ht="13"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528</v>
      </c>
      <c r="BQ50" s="382"/>
      <c r="BR50" s="382"/>
      <c r="BS50" s="382"/>
      <c r="BT50" s="382"/>
      <c r="BU50" s="382"/>
      <c r="BV50" s="382"/>
      <c r="BW50" s="382"/>
      <c r="BX50" s="382" t="s">
        <v>529</v>
      </c>
      <c r="BY50" s="382"/>
      <c r="BZ50" s="382"/>
      <c r="CA50" s="382"/>
      <c r="CB50" s="382"/>
      <c r="CC50" s="382"/>
      <c r="CD50" s="382"/>
      <c r="CE50" s="382"/>
      <c r="CF50" s="382" t="s">
        <v>530</v>
      </c>
      <c r="CG50" s="382"/>
      <c r="CH50" s="382"/>
      <c r="CI50" s="382"/>
      <c r="CJ50" s="382"/>
      <c r="CK50" s="382"/>
      <c r="CL50" s="382"/>
      <c r="CM50" s="382"/>
      <c r="CN50" s="382" t="s">
        <v>531</v>
      </c>
      <c r="CO50" s="382"/>
      <c r="CP50" s="382"/>
      <c r="CQ50" s="382"/>
      <c r="CR50" s="382"/>
      <c r="CS50" s="382"/>
      <c r="CT50" s="382"/>
      <c r="CU50" s="382"/>
      <c r="CV50" s="382" t="s">
        <v>532</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576</v>
      </c>
      <c r="AO51" s="380"/>
      <c r="AP51" s="380"/>
      <c r="AQ51" s="380"/>
      <c r="AR51" s="380"/>
      <c r="AS51" s="380"/>
      <c r="AT51" s="380"/>
      <c r="AU51" s="380"/>
      <c r="AV51" s="380"/>
      <c r="AW51" s="380"/>
      <c r="AX51" s="380"/>
      <c r="AY51" s="380"/>
      <c r="AZ51" s="380"/>
      <c r="BA51" s="380"/>
      <c r="BB51" s="380" t="s">
        <v>577</v>
      </c>
      <c r="BC51" s="380"/>
      <c r="BD51" s="380"/>
      <c r="BE51" s="380"/>
      <c r="BF51" s="380"/>
      <c r="BG51" s="380"/>
      <c r="BH51" s="380"/>
      <c r="BI51" s="380"/>
      <c r="BJ51" s="380"/>
      <c r="BK51" s="380"/>
      <c r="BL51" s="380"/>
      <c r="BM51" s="380"/>
      <c r="BN51" s="380"/>
      <c r="BO51" s="380"/>
      <c r="BP51" s="377">
        <v>14.4</v>
      </c>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578</v>
      </c>
      <c r="BC53" s="380"/>
      <c r="BD53" s="380"/>
      <c r="BE53" s="380"/>
      <c r="BF53" s="380"/>
      <c r="BG53" s="380"/>
      <c r="BH53" s="380"/>
      <c r="BI53" s="380"/>
      <c r="BJ53" s="380"/>
      <c r="BK53" s="380"/>
      <c r="BL53" s="380"/>
      <c r="BM53" s="380"/>
      <c r="BN53" s="380"/>
      <c r="BO53" s="380"/>
      <c r="BP53" s="377">
        <v>53.9</v>
      </c>
      <c r="BQ53" s="377"/>
      <c r="BR53" s="377"/>
      <c r="BS53" s="377"/>
      <c r="BT53" s="377"/>
      <c r="BU53" s="377"/>
      <c r="BV53" s="377"/>
      <c r="BW53" s="377"/>
      <c r="BX53" s="377">
        <v>55.4</v>
      </c>
      <c r="BY53" s="377"/>
      <c r="BZ53" s="377"/>
      <c r="CA53" s="377"/>
      <c r="CB53" s="377"/>
      <c r="CC53" s="377"/>
      <c r="CD53" s="377"/>
      <c r="CE53" s="377"/>
      <c r="CF53" s="377">
        <v>55.8</v>
      </c>
      <c r="CG53" s="377"/>
      <c r="CH53" s="377"/>
      <c r="CI53" s="377"/>
      <c r="CJ53" s="377"/>
      <c r="CK53" s="377"/>
      <c r="CL53" s="377"/>
      <c r="CM53" s="377"/>
      <c r="CN53" s="377">
        <v>57.2</v>
      </c>
      <c r="CO53" s="377"/>
      <c r="CP53" s="377"/>
      <c r="CQ53" s="377"/>
      <c r="CR53" s="377"/>
      <c r="CS53" s="377"/>
      <c r="CT53" s="377"/>
      <c r="CU53" s="377"/>
      <c r="CV53" s="377">
        <v>58.7</v>
      </c>
      <c r="CW53" s="377"/>
      <c r="CX53" s="377"/>
      <c r="CY53" s="377"/>
      <c r="CZ53" s="377"/>
      <c r="DA53" s="377"/>
      <c r="DB53" s="377"/>
      <c r="DC53" s="377"/>
    </row>
    <row r="54" spans="1:109" ht="13"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 x14ac:dyDescent="0.2">
      <c r="A55" s="358"/>
      <c r="B55" s="247"/>
      <c r="G55" s="383"/>
      <c r="H55" s="383"/>
      <c r="I55" s="383"/>
      <c r="J55" s="383"/>
      <c r="K55" s="384"/>
      <c r="L55" s="384"/>
      <c r="M55" s="384"/>
      <c r="N55" s="384"/>
      <c r="AN55" s="382" t="s">
        <v>579</v>
      </c>
      <c r="AO55" s="382"/>
      <c r="AP55" s="382"/>
      <c r="AQ55" s="382"/>
      <c r="AR55" s="382"/>
      <c r="AS55" s="382"/>
      <c r="AT55" s="382"/>
      <c r="AU55" s="382"/>
      <c r="AV55" s="382"/>
      <c r="AW55" s="382"/>
      <c r="AX55" s="382"/>
      <c r="AY55" s="382"/>
      <c r="AZ55" s="382"/>
      <c r="BA55" s="382"/>
      <c r="BB55" s="380" t="s">
        <v>577</v>
      </c>
      <c r="BC55" s="380"/>
      <c r="BD55" s="380"/>
      <c r="BE55" s="380"/>
      <c r="BF55" s="380"/>
      <c r="BG55" s="380"/>
      <c r="BH55" s="380"/>
      <c r="BI55" s="380"/>
      <c r="BJ55" s="380"/>
      <c r="BK55" s="380"/>
      <c r="BL55" s="380"/>
      <c r="BM55" s="380"/>
      <c r="BN55" s="380"/>
      <c r="BO55" s="380"/>
      <c r="BP55" s="377">
        <v>0</v>
      </c>
      <c r="BQ55" s="377"/>
      <c r="BR55" s="377"/>
      <c r="BS55" s="377"/>
      <c r="BT55" s="377"/>
      <c r="BU55" s="377"/>
      <c r="BV55" s="377"/>
      <c r="BW55" s="377"/>
      <c r="BX55" s="377">
        <v>0</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578</v>
      </c>
      <c r="BC57" s="380"/>
      <c r="BD57" s="380"/>
      <c r="BE57" s="380"/>
      <c r="BF57" s="380"/>
      <c r="BG57" s="380"/>
      <c r="BH57" s="380"/>
      <c r="BI57" s="380"/>
      <c r="BJ57" s="380"/>
      <c r="BK57" s="380"/>
      <c r="BL57" s="380"/>
      <c r="BM57" s="380"/>
      <c r="BN57" s="380"/>
      <c r="BO57" s="380"/>
      <c r="BP57" s="377">
        <v>64</v>
      </c>
      <c r="BQ57" s="377"/>
      <c r="BR57" s="377"/>
      <c r="BS57" s="377"/>
      <c r="BT57" s="377"/>
      <c r="BU57" s="377"/>
      <c r="BV57" s="377"/>
      <c r="BW57" s="377"/>
      <c r="BX57" s="377">
        <v>66.2</v>
      </c>
      <c r="BY57" s="377"/>
      <c r="BZ57" s="377"/>
      <c r="CA57" s="377"/>
      <c r="CB57" s="377"/>
      <c r="CC57" s="377"/>
      <c r="CD57" s="377"/>
      <c r="CE57" s="377"/>
      <c r="CF57" s="377">
        <v>67.099999999999994</v>
      </c>
      <c r="CG57" s="377"/>
      <c r="CH57" s="377"/>
      <c r="CI57" s="377"/>
      <c r="CJ57" s="377"/>
      <c r="CK57" s="377"/>
      <c r="CL57" s="377"/>
      <c r="CM57" s="377"/>
      <c r="CN57" s="377">
        <v>67</v>
      </c>
      <c r="CO57" s="377"/>
      <c r="CP57" s="377"/>
      <c r="CQ57" s="377"/>
      <c r="CR57" s="377"/>
      <c r="CS57" s="377"/>
      <c r="CT57" s="377"/>
      <c r="CU57" s="377"/>
      <c r="CV57" s="377">
        <v>68.2</v>
      </c>
      <c r="CW57" s="377"/>
      <c r="CX57" s="377"/>
      <c r="CY57" s="377"/>
      <c r="CZ57" s="377"/>
      <c r="DA57" s="377"/>
      <c r="DB57" s="377"/>
      <c r="DC57" s="377"/>
      <c r="DD57" s="363"/>
      <c r="DE57" s="362"/>
    </row>
    <row r="58" spans="1:109" s="358" customFormat="1" ht="13"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580</v>
      </c>
    </row>
    <row r="64" spans="1:109" ht="13" x14ac:dyDescent="0.2">
      <c r="B64" s="247"/>
      <c r="G64" s="357"/>
      <c r="I64" s="369"/>
      <c r="J64" s="369"/>
      <c r="K64" s="369"/>
      <c r="L64" s="369"/>
      <c r="M64" s="369"/>
      <c r="N64" s="370"/>
      <c r="AM64" s="357"/>
      <c r="AN64" s="357" t="s">
        <v>573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89" t="s">
        <v>581</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575</v>
      </c>
    </row>
    <row r="72" spans="2:107" ht="13"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528</v>
      </c>
      <c r="BQ72" s="382"/>
      <c r="BR72" s="382"/>
      <c r="BS72" s="382"/>
      <c r="BT72" s="382"/>
      <c r="BU72" s="382"/>
      <c r="BV72" s="382"/>
      <c r="BW72" s="382"/>
      <c r="BX72" s="382" t="s">
        <v>529</v>
      </c>
      <c r="BY72" s="382"/>
      <c r="BZ72" s="382"/>
      <c r="CA72" s="382"/>
      <c r="CB72" s="382"/>
      <c r="CC72" s="382"/>
      <c r="CD72" s="382"/>
      <c r="CE72" s="382"/>
      <c r="CF72" s="382" t="s">
        <v>530</v>
      </c>
      <c r="CG72" s="382"/>
      <c r="CH72" s="382"/>
      <c r="CI72" s="382"/>
      <c r="CJ72" s="382"/>
      <c r="CK72" s="382"/>
      <c r="CL72" s="382"/>
      <c r="CM72" s="382"/>
      <c r="CN72" s="382" t="s">
        <v>531</v>
      </c>
      <c r="CO72" s="382"/>
      <c r="CP72" s="382"/>
      <c r="CQ72" s="382"/>
      <c r="CR72" s="382"/>
      <c r="CS72" s="382"/>
      <c r="CT72" s="382"/>
      <c r="CU72" s="382"/>
      <c r="CV72" s="382" t="s">
        <v>532</v>
      </c>
      <c r="CW72" s="382"/>
      <c r="CX72" s="382"/>
      <c r="CY72" s="382"/>
      <c r="CZ72" s="382"/>
      <c r="DA72" s="382"/>
      <c r="DB72" s="382"/>
      <c r="DC72" s="382"/>
    </row>
    <row r="73" spans="2:107" ht="13" x14ac:dyDescent="0.2">
      <c r="B73" s="247"/>
      <c r="G73" s="385"/>
      <c r="H73" s="385"/>
      <c r="I73" s="385"/>
      <c r="J73" s="385"/>
      <c r="K73" s="381"/>
      <c r="L73" s="381"/>
      <c r="M73" s="381"/>
      <c r="N73" s="381"/>
      <c r="AM73" s="359"/>
      <c r="AN73" s="380" t="s">
        <v>576</v>
      </c>
      <c r="AO73" s="380"/>
      <c r="AP73" s="380"/>
      <c r="AQ73" s="380"/>
      <c r="AR73" s="380"/>
      <c r="AS73" s="380"/>
      <c r="AT73" s="380"/>
      <c r="AU73" s="380"/>
      <c r="AV73" s="380"/>
      <c r="AW73" s="380"/>
      <c r="AX73" s="380"/>
      <c r="AY73" s="380"/>
      <c r="AZ73" s="380"/>
      <c r="BA73" s="380"/>
      <c r="BB73" s="380" t="s">
        <v>577</v>
      </c>
      <c r="BC73" s="380"/>
      <c r="BD73" s="380"/>
      <c r="BE73" s="380"/>
      <c r="BF73" s="380"/>
      <c r="BG73" s="380"/>
      <c r="BH73" s="380"/>
      <c r="BI73" s="380"/>
      <c r="BJ73" s="380"/>
      <c r="BK73" s="380"/>
      <c r="BL73" s="380"/>
      <c r="BM73" s="380"/>
      <c r="BN73" s="380"/>
      <c r="BO73" s="380"/>
      <c r="BP73" s="377">
        <v>14.4</v>
      </c>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582</v>
      </c>
      <c r="BC75" s="380"/>
      <c r="BD75" s="380"/>
      <c r="BE75" s="380"/>
      <c r="BF75" s="380"/>
      <c r="BG75" s="380"/>
      <c r="BH75" s="380"/>
      <c r="BI75" s="380"/>
      <c r="BJ75" s="380"/>
      <c r="BK75" s="380"/>
      <c r="BL75" s="380"/>
      <c r="BM75" s="380"/>
      <c r="BN75" s="380"/>
      <c r="BO75" s="380"/>
      <c r="BP75" s="377">
        <v>8.1</v>
      </c>
      <c r="BQ75" s="377"/>
      <c r="BR75" s="377"/>
      <c r="BS75" s="377"/>
      <c r="BT75" s="377"/>
      <c r="BU75" s="377"/>
      <c r="BV75" s="377"/>
      <c r="BW75" s="377"/>
      <c r="BX75" s="377">
        <v>7.8</v>
      </c>
      <c r="BY75" s="377"/>
      <c r="BZ75" s="377"/>
      <c r="CA75" s="377"/>
      <c r="CB75" s="377"/>
      <c r="CC75" s="377"/>
      <c r="CD75" s="377"/>
      <c r="CE75" s="377"/>
      <c r="CF75" s="377">
        <v>7.9</v>
      </c>
      <c r="CG75" s="377"/>
      <c r="CH75" s="377"/>
      <c r="CI75" s="377"/>
      <c r="CJ75" s="377"/>
      <c r="CK75" s="377"/>
      <c r="CL75" s="377"/>
      <c r="CM75" s="377"/>
      <c r="CN75" s="377">
        <v>7.9</v>
      </c>
      <c r="CO75" s="377"/>
      <c r="CP75" s="377"/>
      <c r="CQ75" s="377"/>
      <c r="CR75" s="377"/>
      <c r="CS75" s="377"/>
      <c r="CT75" s="377"/>
      <c r="CU75" s="377"/>
      <c r="CV75" s="377">
        <v>8.3000000000000007</v>
      </c>
      <c r="CW75" s="377"/>
      <c r="CX75" s="377"/>
      <c r="CY75" s="377"/>
      <c r="CZ75" s="377"/>
      <c r="DA75" s="377"/>
      <c r="DB75" s="377"/>
      <c r="DC75" s="377"/>
    </row>
    <row r="76" spans="2:107" ht="13"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 x14ac:dyDescent="0.2">
      <c r="B77" s="247"/>
      <c r="G77" s="383"/>
      <c r="H77" s="383"/>
      <c r="I77" s="383"/>
      <c r="J77" s="383"/>
      <c r="K77" s="381"/>
      <c r="L77" s="381"/>
      <c r="M77" s="381"/>
      <c r="N77" s="381"/>
      <c r="AN77" s="382" t="s">
        <v>579</v>
      </c>
      <c r="AO77" s="382"/>
      <c r="AP77" s="382"/>
      <c r="AQ77" s="382"/>
      <c r="AR77" s="382"/>
      <c r="AS77" s="382"/>
      <c r="AT77" s="382"/>
      <c r="AU77" s="382"/>
      <c r="AV77" s="382"/>
      <c r="AW77" s="382"/>
      <c r="AX77" s="382"/>
      <c r="AY77" s="382"/>
      <c r="AZ77" s="382"/>
      <c r="BA77" s="382"/>
      <c r="BB77" s="380" t="s">
        <v>577</v>
      </c>
      <c r="BC77" s="380"/>
      <c r="BD77" s="380"/>
      <c r="BE77" s="380"/>
      <c r="BF77" s="380"/>
      <c r="BG77" s="380"/>
      <c r="BH77" s="380"/>
      <c r="BI77" s="380"/>
      <c r="BJ77" s="380"/>
      <c r="BK77" s="380"/>
      <c r="BL77" s="380"/>
      <c r="BM77" s="380"/>
      <c r="BN77" s="380"/>
      <c r="BO77" s="380"/>
      <c r="BP77" s="377">
        <v>0</v>
      </c>
      <c r="BQ77" s="377"/>
      <c r="BR77" s="377"/>
      <c r="BS77" s="377"/>
      <c r="BT77" s="377"/>
      <c r="BU77" s="377"/>
      <c r="BV77" s="377"/>
      <c r="BW77" s="377"/>
      <c r="BX77" s="377">
        <v>0</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582</v>
      </c>
      <c r="BC79" s="380"/>
      <c r="BD79" s="380"/>
      <c r="BE79" s="380"/>
      <c r="BF79" s="380"/>
      <c r="BG79" s="380"/>
      <c r="BH79" s="380"/>
      <c r="BI79" s="380"/>
      <c r="BJ79" s="380"/>
      <c r="BK79" s="380"/>
      <c r="BL79" s="380"/>
      <c r="BM79" s="380"/>
      <c r="BN79" s="380"/>
      <c r="BO79" s="380"/>
      <c r="BP79" s="377">
        <v>8</v>
      </c>
      <c r="BQ79" s="377"/>
      <c r="BR79" s="377"/>
      <c r="BS79" s="377"/>
      <c r="BT79" s="377"/>
      <c r="BU79" s="377"/>
      <c r="BV79" s="377"/>
      <c r="BW79" s="377"/>
      <c r="BX79" s="377">
        <v>8</v>
      </c>
      <c r="BY79" s="377"/>
      <c r="BZ79" s="377"/>
      <c r="CA79" s="377"/>
      <c r="CB79" s="377"/>
      <c r="CC79" s="377"/>
      <c r="CD79" s="377"/>
      <c r="CE79" s="377"/>
      <c r="CF79" s="377">
        <v>8.3000000000000007</v>
      </c>
      <c r="CG79" s="377"/>
      <c r="CH79" s="377"/>
      <c r="CI79" s="377"/>
      <c r="CJ79" s="377"/>
      <c r="CK79" s="377"/>
      <c r="CL79" s="377"/>
      <c r="CM79" s="377"/>
      <c r="CN79" s="377">
        <v>8.4</v>
      </c>
      <c r="CO79" s="377"/>
      <c r="CP79" s="377"/>
      <c r="CQ79" s="377"/>
      <c r="CR79" s="377"/>
      <c r="CS79" s="377"/>
      <c r="CT79" s="377"/>
      <c r="CU79" s="377"/>
      <c r="CV79" s="377">
        <v>8.6999999999999993</v>
      </c>
      <c r="CW79" s="377"/>
      <c r="CX79" s="377"/>
      <c r="CY79" s="377"/>
      <c r="CZ79" s="377"/>
      <c r="DA79" s="377"/>
      <c r="DB79" s="377"/>
      <c r="DC79" s="377"/>
    </row>
    <row r="80" spans="2:107" ht="13"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EB0g51bFeqV1x8gCzxeuy60nL13EIt2Xt6n1sGxqopwI9iaav0qMa82cFKVrWXhJnDcv/4bFuttABWWc1idAfA==" saltValue="IVvhBB5cFUJgIHdaAOyCv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8F71D-D547-4237-9F6F-7A5DAC485AA3}">
  <sheetPr>
    <pageSetUpPr fitToPage="1"/>
  </sheetPr>
  <dimension ref="A1:DR125"/>
  <sheetViews>
    <sheetView showGridLines="0" zoomScaleNormal="100" zoomScaleSheetLayoutView="70" workbookViewId="0">
      <selection activeCell="G55" sqref="G55:H58"/>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5LY1QyZRqZt4vwZ/JzbzF8NpwcTI2nJfh54L6bScFBi1u6mjKeZQ+8XBsSYyvL0h2NaUkYpMJ6tu1p6QO8iMmg==" saltValue="Uy1DPbxTWPNnLN9bfCUC9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0E32F-34CF-4BA6-9E0D-E77C093A9DC5}">
  <sheetPr>
    <pageSetUpPr fitToPage="1"/>
  </sheetPr>
  <dimension ref="A1:DR125"/>
  <sheetViews>
    <sheetView showGridLines="0" zoomScaleNormal="100" zoomScaleSheetLayoutView="55" workbookViewId="0">
      <selection activeCell="G55" sqref="G55:H58"/>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dx39+8IvRek5De0NEDwHyQ80qYFjnYaI3vXOFI7kwv+EKH9hLHkuswnmYlOlqL+Qs08hIQB3EwQE7nMKT8C2WA==" saltValue="WtI6QwfKhlUB2aNMUdvjn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166259</v>
      </c>
      <c r="E3" s="142"/>
      <c r="F3" s="143">
        <v>126525</v>
      </c>
      <c r="G3" s="144"/>
      <c r="H3" s="145"/>
    </row>
    <row r="4" spans="1:8" x14ac:dyDescent="0.2">
      <c r="A4" s="146"/>
      <c r="B4" s="147"/>
      <c r="C4" s="148"/>
      <c r="D4" s="149">
        <v>78962</v>
      </c>
      <c r="E4" s="150"/>
      <c r="F4" s="151">
        <v>67052</v>
      </c>
      <c r="G4" s="152"/>
      <c r="H4" s="153"/>
    </row>
    <row r="5" spans="1:8" x14ac:dyDescent="0.2">
      <c r="A5" s="134" t="s">
        <v>522</v>
      </c>
      <c r="B5" s="139"/>
      <c r="C5" s="140"/>
      <c r="D5" s="141">
        <v>163997</v>
      </c>
      <c r="E5" s="142"/>
      <c r="F5" s="143">
        <v>122054</v>
      </c>
      <c r="G5" s="144"/>
      <c r="H5" s="145"/>
    </row>
    <row r="6" spans="1:8" x14ac:dyDescent="0.2">
      <c r="A6" s="146"/>
      <c r="B6" s="147"/>
      <c r="C6" s="148"/>
      <c r="D6" s="149">
        <v>76162</v>
      </c>
      <c r="E6" s="150"/>
      <c r="F6" s="151">
        <v>68298</v>
      </c>
      <c r="G6" s="152"/>
      <c r="H6" s="153"/>
    </row>
    <row r="7" spans="1:8" x14ac:dyDescent="0.2">
      <c r="A7" s="134" t="s">
        <v>523</v>
      </c>
      <c r="B7" s="139"/>
      <c r="C7" s="140"/>
      <c r="D7" s="141">
        <v>242626</v>
      </c>
      <c r="E7" s="142"/>
      <c r="F7" s="143">
        <v>111644</v>
      </c>
      <c r="G7" s="144"/>
      <c r="H7" s="145"/>
    </row>
    <row r="8" spans="1:8" x14ac:dyDescent="0.2">
      <c r="A8" s="146"/>
      <c r="B8" s="147"/>
      <c r="C8" s="148"/>
      <c r="D8" s="149">
        <v>118031</v>
      </c>
      <c r="E8" s="150"/>
      <c r="F8" s="151">
        <v>66606</v>
      </c>
      <c r="G8" s="152"/>
      <c r="H8" s="153"/>
    </row>
    <row r="9" spans="1:8" x14ac:dyDescent="0.2">
      <c r="A9" s="134" t="s">
        <v>524</v>
      </c>
      <c r="B9" s="139"/>
      <c r="C9" s="140"/>
      <c r="D9" s="141">
        <v>175854</v>
      </c>
      <c r="E9" s="142"/>
      <c r="F9" s="143">
        <v>127917</v>
      </c>
      <c r="G9" s="144"/>
      <c r="H9" s="145"/>
    </row>
    <row r="10" spans="1:8" x14ac:dyDescent="0.2">
      <c r="A10" s="146"/>
      <c r="B10" s="147"/>
      <c r="C10" s="148"/>
      <c r="D10" s="149">
        <v>135810</v>
      </c>
      <c r="E10" s="150"/>
      <c r="F10" s="151">
        <v>69746</v>
      </c>
      <c r="G10" s="152"/>
      <c r="H10" s="153"/>
    </row>
    <row r="11" spans="1:8" x14ac:dyDescent="0.2">
      <c r="A11" s="134" t="s">
        <v>525</v>
      </c>
      <c r="B11" s="139"/>
      <c r="C11" s="140"/>
      <c r="D11" s="141">
        <v>271596</v>
      </c>
      <c r="E11" s="142"/>
      <c r="F11" s="143">
        <v>135931</v>
      </c>
      <c r="G11" s="144"/>
      <c r="H11" s="145"/>
    </row>
    <row r="12" spans="1:8" x14ac:dyDescent="0.2">
      <c r="A12" s="146"/>
      <c r="B12" s="147"/>
      <c r="C12" s="154"/>
      <c r="D12" s="149">
        <v>223797</v>
      </c>
      <c r="E12" s="150"/>
      <c r="F12" s="151">
        <v>75320</v>
      </c>
      <c r="G12" s="152"/>
      <c r="H12" s="153"/>
    </row>
    <row r="13" spans="1:8" x14ac:dyDescent="0.2">
      <c r="A13" s="134"/>
      <c r="B13" s="139"/>
      <c r="C13" s="140"/>
      <c r="D13" s="141">
        <v>204066</v>
      </c>
      <c r="E13" s="142"/>
      <c r="F13" s="143">
        <v>124814</v>
      </c>
      <c r="G13" s="155"/>
      <c r="H13" s="145"/>
    </row>
    <row r="14" spans="1:8" x14ac:dyDescent="0.2">
      <c r="A14" s="146"/>
      <c r="B14" s="147"/>
      <c r="C14" s="148"/>
      <c r="D14" s="149">
        <v>126552</v>
      </c>
      <c r="E14" s="150"/>
      <c r="F14" s="151">
        <v>69404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4.84</v>
      </c>
      <c r="C19" s="156">
        <f>ROUND(VALUE(SUBSTITUTE(実質収支比率等に係る経年分析!G$48,"▲","-")),2)</f>
        <v>5.35</v>
      </c>
      <c r="D19" s="156">
        <f>ROUND(VALUE(SUBSTITUTE(実質収支比率等に係る経年分析!H$48,"▲","-")),2)</f>
        <v>6.94</v>
      </c>
      <c r="E19" s="156">
        <f>ROUND(VALUE(SUBSTITUTE(実質収支比率等に係る経年分析!I$48,"▲","-")),2)</f>
        <v>6.14</v>
      </c>
      <c r="F19" s="156">
        <f>ROUND(VALUE(SUBSTITUTE(実質収支比率等に係る経年分析!J$48,"▲","-")),2)</f>
        <v>4.07</v>
      </c>
    </row>
    <row r="20" spans="1:11" x14ac:dyDescent="0.2">
      <c r="A20" s="156" t="s">
        <v>53</v>
      </c>
      <c r="B20" s="156">
        <f>ROUND(VALUE(SUBSTITUTE(実質収支比率等に係る経年分析!F$47,"▲","-")),2)</f>
        <v>37.14</v>
      </c>
      <c r="C20" s="156">
        <f>ROUND(VALUE(SUBSTITUTE(実質収支比率等に係る経年分析!G$47,"▲","-")),2)</f>
        <v>52.96</v>
      </c>
      <c r="D20" s="156">
        <f>ROUND(VALUE(SUBSTITUTE(実質収支比率等に係る経年分析!H$47,"▲","-")),2)</f>
        <v>45.12</v>
      </c>
      <c r="E20" s="156">
        <f>ROUND(VALUE(SUBSTITUTE(実質収支比率等に係る経年分析!I$47,"▲","-")),2)</f>
        <v>38.880000000000003</v>
      </c>
      <c r="F20" s="156">
        <f>ROUND(VALUE(SUBSTITUTE(実質収支比率等に係る経年分析!J$47,"▲","-")),2)</f>
        <v>36.35</v>
      </c>
    </row>
    <row r="21" spans="1:11" x14ac:dyDescent="0.2">
      <c r="A21" s="156" t="s">
        <v>54</v>
      </c>
      <c r="B21" s="156">
        <f>IF(ISNUMBER(VALUE(SUBSTITUTE(実質収支比率等に係る経年分析!F$49,"▲","-"))),ROUND(VALUE(SUBSTITUTE(実質収支比率等に係る経年分析!F$49,"▲","-")),2),NA())</f>
        <v>13.59</v>
      </c>
      <c r="C21" s="156">
        <f>IF(ISNUMBER(VALUE(SUBSTITUTE(実質収支比率等に係る経年分析!G$49,"▲","-"))),ROUND(VALUE(SUBSTITUTE(実質収支比率等に係る経年分析!G$49,"▲","-")),2),NA())</f>
        <v>19.36</v>
      </c>
      <c r="D21" s="156">
        <f>IF(ISNUMBER(VALUE(SUBSTITUTE(実質収支比率等に係る経年分析!H$49,"▲","-"))),ROUND(VALUE(SUBSTITUTE(実質収支比率等に係る経年分析!H$49,"▲","-")),2),NA())</f>
        <v>-7.71</v>
      </c>
      <c r="E21" s="156">
        <f>IF(ISNUMBER(VALUE(SUBSTITUTE(実質収支比率等に係る経年分析!I$49,"▲","-"))),ROUND(VALUE(SUBSTITUTE(実質収支比率等に係る経年分析!I$49,"▲","-")),2),NA())</f>
        <v>-7.21</v>
      </c>
      <c r="F21" s="156">
        <f>IF(ISNUMBER(VALUE(SUBSTITUTE(実質収支比率等に係る経年分析!J$49,"▲","-"))),ROUND(VALUE(SUBSTITUTE(実質収支比率等に係る経年分析!J$49,"▲","-")),2),NA())</f>
        <v>-3.19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0.95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0.66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0.56000000000000005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1.89</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0.01</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二岐専用水道特別会計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0.03</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0.04</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0.05</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0.06</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0.03</v>
      </c>
    </row>
    <row r="30" spans="1:11" x14ac:dyDescent="0.2">
      <c r="A30" s="157" t="str">
        <f>IF(連結実質赤字比率に係る赤字・黒字の構成分析!C$40="",NA(),連結実質赤字比率に係る赤字・黒字の構成分析!C$40)</f>
        <v>国民健康保険特別会計（直診勘定）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0.24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0.74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0.7</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0.44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0.39</v>
      </c>
    </row>
    <row r="31" spans="1:11" x14ac:dyDescent="0.2">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0.51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1.19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3.15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2.09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0.79</v>
      </c>
    </row>
    <row r="32" spans="1:11" x14ac:dyDescent="0.2">
      <c r="A32" s="157" t="str">
        <f>IF(連結実質赤字比率に係る赤字・黒字の構成分析!C$38="",NA(),連結実質赤字比率に係る赤字・黒字の構成分析!C$38)</f>
        <v>国民健康保険特別会計（事業勘定）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2.02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1.18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0.91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1.07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1.1000000000000001</v>
      </c>
    </row>
    <row r="33" spans="1:16" x14ac:dyDescent="0.2">
      <c r="A33" s="157" t="str">
        <f>IF(連結実質赤字比率に係る赤字・黒字の構成分析!C$37="",NA(),連結実質赤字比率に係る赤字・黒字の構成分析!C$37)</f>
        <v>工業用地取得造成事業特別会計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9.6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1.78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2.84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2.97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2.54</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3.21</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4.84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5.35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6.94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6.14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4.07</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5.08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3.99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3.78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3.81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4.6900000000000004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348</v>
      </c>
      <c r="E42" s="158"/>
      <c r="F42" s="158"/>
      <c r="G42" s="158">
        <f>'実質公債費比率（分子）の構造'!L$52</f>
        <v>344</v>
      </c>
      <c r="H42" s="158"/>
      <c r="I42" s="158"/>
      <c r="J42" s="158">
        <f>'実質公債費比率（分子）の構造'!M$52</f>
        <v>325</v>
      </c>
      <c r="K42" s="158"/>
      <c r="L42" s="158"/>
      <c r="M42" s="158">
        <f>'実質公債費比率（分子）の構造'!N$52</f>
        <v>303</v>
      </c>
      <c r="N42" s="158"/>
      <c r="O42" s="158"/>
      <c r="P42" s="158">
        <f>'実質公債費比率（分子）の構造'!O$52</f>
        <v>281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8</v>
      </c>
      <c r="C44" s="158"/>
      <c r="D44" s="158"/>
      <c r="E44" s="158">
        <f>'実質公債費比率（分子）の構造'!L$50</f>
        <v>8</v>
      </c>
      <c r="F44" s="158"/>
      <c r="G44" s="158"/>
      <c r="H44" s="158">
        <f>'実質公債費比率（分子）の構造'!M$50</f>
        <v>8</v>
      </c>
      <c r="I44" s="158"/>
      <c r="J44" s="158"/>
      <c r="K44" s="158">
        <f>'実質公債費比率（分子）の構造'!N$50</f>
        <v>8</v>
      </c>
      <c r="L44" s="158"/>
      <c r="M44" s="158"/>
      <c r="N44" s="158">
        <f>'実質公債費比率（分子）の構造'!O$50</f>
        <v>7</v>
      </c>
      <c r="O44" s="158"/>
      <c r="P44" s="158"/>
    </row>
    <row r="45" spans="1:16" x14ac:dyDescent="0.2">
      <c r="A45" s="158" t="s">
        <v>63</v>
      </c>
      <c r="B45" s="158">
        <f>'実質公債費比率（分子）の構造'!K$49</f>
        <v>4</v>
      </c>
      <c r="C45" s="158"/>
      <c r="D45" s="158"/>
      <c r="E45" s="158">
        <f>'実質公債費比率（分子）の構造'!L$49</f>
        <v>7</v>
      </c>
      <c r="F45" s="158"/>
      <c r="G45" s="158"/>
      <c r="H45" s="158">
        <f>'実質公債費比率（分子）の構造'!M$49</f>
        <v>12</v>
      </c>
      <c r="I45" s="158"/>
      <c r="J45" s="158"/>
      <c r="K45" s="158">
        <f>'実質公債費比率（分子）の構造'!N$49</f>
        <v>11</v>
      </c>
      <c r="L45" s="158"/>
      <c r="M45" s="158"/>
      <c r="N45" s="158">
        <f>'実質公債費比率（分子）の構造'!O$49</f>
        <v>13</v>
      </c>
      <c r="O45" s="158"/>
      <c r="P45" s="158"/>
    </row>
    <row r="46" spans="1:16" x14ac:dyDescent="0.2">
      <c r="A46" s="158" t="s">
        <v>64</v>
      </c>
      <c r="B46" s="158">
        <f>'実質公債費比率（分子）の構造'!K$48</f>
        <v>147</v>
      </c>
      <c r="C46" s="158"/>
      <c r="D46" s="158"/>
      <c r="E46" s="158">
        <f>'実質公債費比率（分子）の構造'!L$48</f>
        <v>150</v>
      </c>
      <c r="F46" s="158"/>
      <c r="G46" s="158"/>
      <c r="H46" s="158">
        <f>'実質公債費比率（分子）の構造'!M$48</f>
        <v>149</v>
      </c>
      <c r="I46" s="158"/>
      <c r="J46" s="158"/>
      <c r="K46" s="158">
        <f>'実質公債費比率（分子）の構造'!N$48</f>
        <v>136</v>
      </c>
      <c r="L46" s="158"/>
      <c r="M46" s="158"/>
      <c r="N46" s="158">
        <f>'実質公債費比率（分子）の構造'!O$48</f>
        <v>152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381</v>
      </c>
      <c r="C49" s="158"/>
      <c r="D49" s="158"/>
      <c r="E49" s="158">
        <f>'実質公債費比率（分子）の構造'!L$45</f>
        <v>385</v>
      </c>
      <c r="F49" s="158"/>
      <c r="G49" s="158"/>
      <c r="H49" s="158">
        <f>'実質公債費比率（分子）の構造'!M$45</f>
        <v>365</v>
      </c>
      <c r="I49" s="158"/>
      <c r="J49" s="158"/>
      <c r="K49" s="158">
        <f>'実質公債費比率（分子）の構造'!N$45</f>
        <v>352</v>
      </c>
      <c r="L49" s="158"/>
      <c r="M49" s="158"/>
      <c r="N49" s="158">
        <f>'実質公債費比率（分子）の構造'!O$45</f>
        <v>350</v>
      </c>
      <c r="O49" s="158"/>
      <c r="P49" s="158"/>
    </row>
    <row r="50" spans="1:16" x14ac:dyDescent="0.2">
      <c r="A50" s="158" t="s">
        <v>67</v>
      </c>
      <c r="B50" s="158" t="e">
        <f>NA()</f>
        <v>#N/A</v>
      </c>
      <c r="C50" s="158">
        <f>IF(ISNUMBER('実質公債費比率（分子）の構造'!K$53),'実質公債費比率（分子）の構造'!K$53,NA())</f>
        <v>192</v>
      </c>
      <c r="D50" s="158" t="e">
        <f>NA()</f>
        <v>#N/A</v>
      </c>
      <c r="E50" s="158" t="e">
        <f>NA()</f>
        <v>#N/A</v>
      </c>
      <c r="F50" s="158">
        <f>IF(ISNUMBER('実質公債費比率（分子）の構造'!L$53),'実質公債費比率（分子）の構造'!L$53,NA())</f>
        <v>206</v>
      </c>
      <c r="G50" s="158" t="e">
        <f>NA()</f>
        <v>#N/A</v>
      </c>
      <c r="H50" s="158" t="e">
        <f>NA()</f>
        <v>#N/A</v>
      </c>
      <c r="I50" s="158">
        <f>IF(ISNUMBER('実質公債費比率（分子）の構造'!M$53),'実質公債費比率（分子）の構造'!M$53,NA())</f>
        <v>209</v>
      </c>
      <c r="J50" s="158" t="e">
        <f>NA()</f>
        <v>#N/A</v>
      </c>
      <c r="K50" s="158" t="e">
        <f>NA()</f>
        <v>#N/A</v>
      </c>
      <c r="L50" s="158">
        <f>IF(ISNUMBER('実質公債費比率（分子）の構造'!N$53),'実質公債費比率（分子）の構造'!N$53,NA())</f>
        <v>204</v>
      </c>
      <c r="M50" s="158" t="e">
        <f>NA()</f>
        <v>#N/A</v>
      </c>
      <c r="N50" s="158" t="e">
        <f>NA()</f>
        <v>#N/A</v>
      </c>
      <c r="O50" s="158">
        <f>IF(ISNUMBER('実質公債費比率（分子）の構造'!O$53),'実質公債費比率（分子）の構造'!O$53,NA())</f>
        <v>241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3089</v>
      </c>
      <c r="E56" s="157"/>
      <c r="F56" s="157"/>
      <c r="G56" s="157">
        <f>'将来負担比率（分子）の構造'!J$52</f>
        <v>3110</v>
      </c>
      <c r="H56" s="157"/>
      <c r="I56" s="157"/>
      <c r="J56" s="157">
        <f>'将来負担比率（分子）の構造'!K$52</f>
        <v>3044</v>
      </c>
      <c r="K56" s="157"/>
      <c r="L56" s="157"/>
      <c r="M56" s="157">
        <f>'将来負担比率（分子）の構造'!L$52</f>
        <v>3027</v>
      </c>
      <c r="N56" s="157"/>
      <c r="O56" s="157"/>
      <c r="P56" s="157">
        <f>'将来負担比率（分子）の構造'!M$52</f>
        <v>3590</v>
      </c>
    </row>
    <row r="57" spans="1:16" x14ac:dyDescent="0.2">
      <c r="A57" s="157" t="s">
        <v>42</v>
      </c>
      <c r="B57" s="157"/>
      <c r="C57" s="157"/>
      <c r="D57" s="157">
        <f>'将来負担比率（分子）の構造'!I$51</f>
        <v>17</v>
      </c>
      <c r="E57" s="157"/>
      <c r="F57" s="157"/>
      <c r="G57" s="157">
        <f>'将来負担比率（分子）の構造'!J$51</f>
        <v>13</v>
      </c>
      <c r="H57" s="157"/>
      <c r="I57" s="157"/>
      <c r="J57" s="157">
        <f>'将来負担比率（分子）の構造'!K$51</f>
        <v>10</v>
      </c>
      <c r="K57" s="157"/>
      <c r="L57" s="157"/>
      <c r="M57" s="157">
        <f>'将来負担比率（分子）の構造'!L$51</f>
        <v>6</v>
      </c>
      <c r="N57" s="157"/>
      <c r="O57" s="157"/>
      <c r="P57" s="157">
        <f>'将来負担比率（分子）の構造'!M$51</f>
        <v>3</v>
      </c>
    </row>
    <row r="58" spans="1:16" x14ac:dyDescent="0.2">
      <c r="A58" s="157" t="s">
        <v>41</v>
      </c>
      <c r="B58" s="157"/>
      <c r="C58" s="157"/>
      <c r="D58" s="157">
        <f>'将来負担比率（分子）の構造'!I$50</f>
        <v>1735</v>
      </c>
      <c r="E58" s="157"/>
      <c r="F58" s="157"/>
      <c r="G58" s="157">
        <f>'将来負担比率（分子）の構造'!J$50</f>
        <v>2423</v>
      </c>
      <c r="H58" s="157"/>
      <c r="I58" s="157"/>
      <c r="J58" s="157">
        <f>'将来負担比率（分子）の構造'!K$50</f>
        <v>2517</v>
      </c>
      <c r="K58" s="157"/>
      <c r="L58" s="157"/>
      <c r="M58" s="157">
        <f>'将来負担比率（分子）の構造'!L$50</f>
        <v>2655</v>
      </c>
      <c r="N58" s="157"/>
      <c r="O58" s="157"/>
      <c r="P58" s="157">
        <f>'将来負担比率（分子）の構造'!M$50</f>
        <v>2450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387</v>
      </c>
      <c r="C62" s="157"/>
      <c r="D62" s="157"/>
      <c r="E62" s="157">
        <f>'将来負担比率（分子）の構造'!J$45</f>
        <v>358</v>
      </c>
      <c r="F62" s="157"/>
      <c r="G62" s="157"/>
      <c r="H62" s="157">
        <f>'将来負担比率（分子）の構造'!K$45</f>
        <v>345</v>
      </c>
      <c r="I62" s="157"/>
      <c r="J62" s="157"/>
      <c r="K62" s="157">
        <f>'将来負担比率（分子）の構造'!L$45</f>
        <v>346</v>
      </c>
      <c r="L62" s="157"/>
      <c r="M62" s="157"/>
      <c r="N62" s="157">
        <f>'将来負担比率（分子）の構造'!M$45</f>
        <v>334</v>
      </c>
      <c r="O62" s="157"/>
      <c r="P62" s="157"/>
    </row>
    <row r="63" spans="1:16" x14ac:dyDescent="0.2">
      <c r="A63" s="157" t="s">
        <v>34</v>
      </c>
      <c r="B63" s="157">
        <f>'将来負担比率（分子）の構造'!I$44</f>
        <v>173</v>
      </c>
      <c r="C63" s="157"/>
      <c r="D63" s="157"/>
      <c r="E63" s="157">
        <f>'将来負担比率（分子）の構造'!J$44</f>
        <v>174</v>
      </c>
      <c r="F63" s="157"/>
      <c r="G63" s="157"/>
      <c r="H63" s="157">
        <f>'将来負担比率（分子）の構造'!K$44</f>
        <v>224</v>
      </c>
      <c r="I63" s="157"/>
      <c r="J63" s="157"/>
      <c r="K63" s="157">
        <f>'将来負担比率（分子）の構造'!L$44</f>
        <v>282</v>
      </c>
      <c r="L63" s="157"/>
      <c r="M63" s="157"/>
      <c r="N63" s="157">
        <f>'将来負担比率（分子）の構造'!M$44</f>
        <v>273</v>
      </c>
      <c r="O63" s="157"/>
      <c r="P63" s="157"/>
    </row>
    <row r="64" spans="1:16" x14ac:dyDescent="0.2">
      <c r="A64" s="157" t="s">
        <v>33</v>
      </c>
      <c r="B64" s="157">
        <f>'将来負担比率（分子）の構造'!I$43</f>
        <v>1054</v>
      </c>
      <c r="C64" s="157"/>
      <c r="D64" s="157"/>
      <c r="E64" s="157">
        <f>'将来負担比率（分子）の構造'!J$43</f>
        <v>943</v>
      </c>
      <c r="F64" s="157"/>
      <c r="G64" s="157"/>
      <c r="H64" s="157">
        <f>'将来負担比率（分子）の構造'!K$43</f>
        <v>898</v>
      </c>
      <c r="I64" s="157"/>
      <c r="J64" s="157"/>
      <c r="K64" s="157">
        <f>'将来負担比率（分子）の構造'!L$43</f>
        <v>836</v>
      </c>
      <c r="L64" s="157"/>
      <c r="M64" s="157"/>
      <c r="N64" s="157">
        <f>'将来負担比率（分子）の構造'!M$43</f>
        <v>823</v>
      </c>
      <c r="O64" s="157"/>
      <c r="P64" s="157"/>
    </row>
    <row r="65" spans="1:16" x14ac:dyDescent="0.2">
      <c r="A65" s="157" t="s">
        <v>32</v>
      </c>
      <c r="B65" s="157">
        <f>'将来負担比率（分子）の構造'!I$42</f>
        <v>36</v>
      </c>
      <c r="C65" s="157"/>
      <c r="D65" s="157"/>
      <c r="E65" s="157">
        <f>'将来負担比率（分子）の構造'!J$42</f>
        <v>29</v>
      </c>
      <c r="F65" s="157"/>
      <c r="G65" s="157"/>
      <c r="H65" s="157">
        <f>'将来負担比率（分子）の構造'!K$42</f>
        <v>22</v>
      </c>
      <c r="I65" s="157"/>
      <c r="J65" s="157"/>
      <c r="K65" s="157">
        <f>'将来負担比率（分子）の構造'!L$42</f>
        <v>14</v>
      </c>
      <c r="L65" s="157"/>
      <c r="M65" s="157"/>
      <c r="N65" s="157">
        <f>'将来負担比率（分子）の構造'!M$42</f>
        <v>7</v>
      </c>
      <c r="O65" s="157"/>
      <c r="P65" s="157"/>
    </row>
    <row r="66" spans="1:16" x14ac:dyDescent="0.2">
      <c r="A66" s="157" t="s">
        <v>31</v>
      </c>
      <c r="B66" s="157">
        <f>'将来負担比率（分子）の構造'!I$41</f>
        <v>3539</v>
      </c>
      <c r="C66" s="157"/>
      <c r="D66" s="157"/>
      <c r="E66" s="157">
        <f>'将来負担比率（分子）の構造'!J$41</f>
        <v>3480</v>
      </c>
      <c r="F66" s="157"/>
      <c r="G66" s="157"/>
      <c r="H66" s="157">
        <f>'将来負担比率（分子）の構造'!K$41</f>
        <v>3636</v>
      </c>
      <c r="I66" s="157"/>
      <c r="J66" s="157"/>
      <c r="K66" s="157">
        <f>'将来負担比率（分子）の構造'!L$41</f>
        <v>3706</v>
      </c>
      <c r="L66" s="157"/>
      <c r="M66" s="157"/>
      <c r="N66" s="157">
        <f>'将来負担比率（分子）の構造'!M$41</f>
        <v>4274</v>
      </c>
      <c r="O66" s="157"/>
      <c r="P66" s="157"/>
    </row>
    <row r="67" spans="1:16" x14ac:dyDescent="0.2">
      <c r="A67" s="157" t="s">
        <v>71</v>
      </c>
      <c r="B67" s="157" t="e">
        <f>NA()</f>
        <v>#N/A</v>
      </c>
      <c r="C67" s="157">
        <f>IF(ISNUMBER('将来負担比率（分子）の構造'!I$53), IF('将来負担比率（分子）の構造'!I$53 &lt; 0, 0, '将来負担比率（分子）の構造'!I$53), NA())</f>
        <v>348</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1304</v>
      </c>
      <c r="C72" s="161">
        <f>基金残高に係る経年分析!G55</f>
        <v>1120</v>
      </c>
      <c r="D72" s="161">
        <f>基金残高に係る経年分析!H55</f>
        <v>1081</v>
      </c>
    </row>
    <row r="73" spans="1:16" x14ac:dyDescent="0.2">
      <c r="A73" s="160" t="s">
        <v>74</v>
      </c>
      <c r="B73" s="161">
        <f>基金残高に係る経年分析!F56</f>
        <v>73</v>
      </c>
      <c r="C73" s="161">
        <f>基金残高に係る経年分析!G56</f>
        <v>85</v>
      </c>
      <c r="D73" s="161">
        <f>基金残高に係る経年分析!H56</f>
        <v>94</v>
      </c>
    </row>
    <row r="74" spans="1:16" x14ac:dyDescent="0.2">
      <c r="A74" s="160" t="s">
        <v>75</v>
      </c>
      <c r="B74" s="161">
        <f>基金残高に係る経年分析!F57</f>
        <v>859</v>
      </c>
      <c r="C74" s="161">
        <f>基金残高に係る経年分析!G57</f>
        <v>1154</v>
      </c>
      <c r="D74" s="161">
        <f>基金残高に係る経年分析!H57</f>
        <v>1257</v>
      </c>
    </row>
  </sheetData>
  <sheetProtection algorithmName="SHA-512" hashValue="/m3uHAbRGOgfRfN7TKGOqWLLFwHCCkHHpI/FpQQZuWSardPd0Vda87+Yto/8YgTA/ryetBMKpPu+EYWtwe5ZOg==" saltValue="Ohu4uorQ8PpdvOYFEpd7I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2026-03-11T04:04:55Z</cp:lastPrinted>
  <dcterms:created xsi:type="dcterms:W3CDTF">2026-02-26T09:27:57Z</dcterms:created>
  <dcterms:modified xsi:type="dcterms:W3CDTF">2026-09-08T08:00:13Z</dcterms:modified>
  <cp:category/>
</cp:coreProperties>
</file>